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65" firstSheet="1" activeTab="1"/>
  </bookViews>
  <sheets>
    <sheet name="Theo doi THQ" sheetId="1" state="hidden" r:id="rId1"/>
    <sheet name="VDB_đăng tin 2022" sheetId="2" r:id="rId2"/>
  </sheets>
  <definedNames>
    <definedName name="_xlnm.Print_Titles" localSheetId="1">'VDB_đăng tin 2022'!$4:$4</definedName>
  </definedNames>
  <calcPr fullCalcOnLoad="1"/>
</workbook>
</file>

<file path=xl/comments2.xml><?xml version="1.0" encoding="utf-8"?>
<comments xmlns="http://schemas.openxmlformats.org/spreadsheetml/2006/main">
  <authors>
    <author>DuyenLK</author>
  </authors>
  <commentList>
    <comment ref="B12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<sst xmlns="http://schemas.openxmlformats.org/spreadsheetml/2006/main" count="3879" uniqueCount="1552">
  <si>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</si>
  <si>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</si>
  <si>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</si>
  <si>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</si>
  <si>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</si>
  <si>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</si>
  <si>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</si>
  <si>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</si>
  <si>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</si>
  <si>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</si>
  <si>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</si>
  <si>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</si>
  <si>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</si>
  <si>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</si>
  <si>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</si>
  <si>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</si>
  <si>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</si>
  <si>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</si>
  <si>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</si>
  <si>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</si>
  <si>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</si>
  <si>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</si>
  <si>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</si>
  <si>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</si>
  <si>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</si>
  <si>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</si>
  <si>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</si>
  <si>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</si>
  <si>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</si>
  <si>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</si>
  <si>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</si>
  <si>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</si>
  <si>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</si>
  <si>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</si>
  <si>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</si>
  <si>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</si>
  <si>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</si>
  <si>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</si>
  <si>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</si>
  <si>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</si>
  <si>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</si>
  <si>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</si>
  <si>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</si>
  <si>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</si>
  <si>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</si>
  <si>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</si>
  <si>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</si>
  <si>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</si>
  <si>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</si>
  <si>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</si>
  <si>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</si>
  <si>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</si>
  <si>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</si>
  <si>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</si>
  <si>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</si>
  <si>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</si>
  <si>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</si>
  <si>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</si>
  <si>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</si>
  <si>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</si>
  <si>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</si>
  <si>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</si>
  <si>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</si>
  <si>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</si>
  <si>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</si>
  <si>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</si>
  <si>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</si>
  <si>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</si>
  <si>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</si>
  <si>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</si>
  <si>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</si>
  <si>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</si>
  <si>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</si>
  <si>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</si>
  <si>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</si>
  <si>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</si>
  <si>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</si>
  <si>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</si>
  <si>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</si>
  <si>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</si>
  <si>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</si>
  <si>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</si>
  <si>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</si>
  <si>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</si>
  <si>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</si>
  <si>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</si>
  <si>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</si>
  <si>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</si>
  <si>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</si>
  <si>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</si>
  <si>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</si>
  <si>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</si>
  <si>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</si>
  <si>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</si>
  <si>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</si>
  <si>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</si>
  <si>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</si>
  <si>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</si>
  <si>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</si>
  <si>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</si>
  <si>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</si>
  <si>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</si>
  <si>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</si>
  <si>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</si>
  <si>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</si>
  <si>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</si>
  <si>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</si>
  <si>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</si>
  <si>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</si>
  <si>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</si>
  <si>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</si>
  <si>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</si>
  <si>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</si>
  <si>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</si>
  <si>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</si>
  <si>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</si>
  <si>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</si>
  <si>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</si>
  <si>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</si>
  <si>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</si>
  <si>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</si>
  <si>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</si>
  <si>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</si>
  <si>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</si>
  <si>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</si>
  <si>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</si>
  <si>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</si>
  <si>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</si>
  <si>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</si>
  <si>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</si>
  <si>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</si>
  <si>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</si>
  <si>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</si>
  <si>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</si>
  <si>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</si>
  <si>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</si>
  <si>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</si>
  <si>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</si>
  <si>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</si>
  <si>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</si>
  <si>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</si>
  <si>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</si>
  <si>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</si>
  <si>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</si>
  <si>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</si>
  <si>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</si>
  <si>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</si>
  <si>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</si>
  <si>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</si>
  <si>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</si>
  <si>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</si>
  <si>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</si>
  <si>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</si>
  <si>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</si>
  <si>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</si>
  <si>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</si>
  <si>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</si>
  <si>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</si>
  <si>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</si>
  <si>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</si>
  <si>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</si>
  <si>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</si>
  <si>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</si>
  <si>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</si>
  <si>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</si>
  <si>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</si>
  <si>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</si>
  <si>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</si>
  <si>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</si>
  <si>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</si>
  <si>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</si>
  <si>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</si>
  <si>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</si>
  <si>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</si>
  <si>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</si>
  <si>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</si>
  <si>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</si>
  <si>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</si>
  <si>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</si>
  <si>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</si>
  <si>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</si>
  <si>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</si>
  <si>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</si>
  <si>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</si>
  <si>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</si>
  <si>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</si>
  <si>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</si>
  <si>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</si>
  <si>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</si>
  <si>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</si>
  <si>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</si>
  <si>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</si>
  <si>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</si>
  <si>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</si>
  <si>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</si>
  <si>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</si>
  <si>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</si>
  <si>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</si>
  <si>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</si>
  <si>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</si>
  <si>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</si>
  <si>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</si>
  <si>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</si>
  <si>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</si>
  <si>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</si>
  <si>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</si>
  <si>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</si>
  <si>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</si>
  <si>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</si>
  <si>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</si>
  <si>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</si>
  <si>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</si>
  <si>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</si>
  <si>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</si>
  <si>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</si>
  <si>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</si>
  <si>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</si>
  <si>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</si>
  <si>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</si>
  <si>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</si>
  <si>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</si>
  <si>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</si>
  <si>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</si>
  <si>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</si>
  <si>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</si>
  <si>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</si>
  <si>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</si>
  <si>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</si>
  <si>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</si>
  <si>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</si>
  <si>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</si>
  <si>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</si>
  <si>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</si>
  <si>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</si>
  <si>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</si>
  <si>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</si>
  <si>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</si>
  <si>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</si>
  <si>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</si>
  <si>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</si>
  <si>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</si>
  <si>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</si>
  <si>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</si>
  <si>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</si>
  <si>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</si>
  <si>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</si>
  <si>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</si>
  <si>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</si>
  <si>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</si>
  <si>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</si>
  <si>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</si>
  <si>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</si>
  <si>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</si>
  <si>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</si>
  <si>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</si>
  <si>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</si>
  <si>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</si>
  <si>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</si>
  <si>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</si>
  <si>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</si>
  <si>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</si>
  <si>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</si>
  <si>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</si>
  <si>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</si>
  <si>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</si>
  <si>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</si>
  <si>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</si>
  <si>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</si>
  <si>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</si>
  <si>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</si>
  <si>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</si>
  <si>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</si>
  <si>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</si>
  <si>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</si>
  <si>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</si>
  <si>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</si>
  <si>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</si>
  <si>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</si>
  <si>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</si>
  <si>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</si>
  <si>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</si>
  <si>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</si>
  <si>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</si>
  <si>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</si>
  <si>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</si>
  <si>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</si>
  <si>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</si>
  <si>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</si>
  <si>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</si>
  <si>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</si>
  <si>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</si>
  <si>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</si>
  <si>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</si>
  <si>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</si>
  <si>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</si>
  <si>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</si>
  <si>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</si>
  <si>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</si>
  <si>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</si>
  <si>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</si>
  <si>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</si>
  <si>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</si>
  <si>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</si>
  <si>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</si>
  <si>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</si>
  <si>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</si>
  <si>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</si>
  <si>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</si>
  <si>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</si>
  <si>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</si>
  <si>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</si>
  <si>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</si>
  <si>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</si>
  <si>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</si>
  <si>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</si>
  <si>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</si>
  <si>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</si>
  <si>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</si>
  <si>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</si>
  <si>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</si>
  <si>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</si>
  <si>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</si>
  <si>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</si>
  <si>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</si>
  <si>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</si>
  <si>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</si>
  <si>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</si>
  <si>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</si>
  <si>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</si>
  <si>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</si>
  <si>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</si>
  <si>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</si>
  <si>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</si>
  <si>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</si>
  <si>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</si>
  <si>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</si>
  <si>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</si>
  <si>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</si>
  <si>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</si>
  <si>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</si>
  <si>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</si>
  <si>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</si>
  <si>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</si>
  <si>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</si>
  <si>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</si>
  <si>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</si>
  <si>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</si>
  <si>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</si>
  <si>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</si>
  <si>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</si>
  <si>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</si>
  <si>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</si>
  <si>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</si>
  <si>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</si>
  <si>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</si>
  <si>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</si>
  <si>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</si>
  <si>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</si>
  <si>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</si>
  <si>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</si>
  <si>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</si>
  <si>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</si>
  <si>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</si>
  <si>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</si>
  <si>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</si>
  <si>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</si>
  <si>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</si>
  <si>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</si>
  <si>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</si>
  <si>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</si>
  <si>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</si>
  <si>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</si>
  <si>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</si>
  <si>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</si>
  <si>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</si>
  <si>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</si>
  <si>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</si>
  <si>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</si>
  <si>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</si>
  <si>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</si>
  <si>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</si>
  <si>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</si>
  <si>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</si>
  <si>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</si>
  <si>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</si>
  <si>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</si>
  <si>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</si>
  <si>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</si>
  <si>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</si>
  <si>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</si>
  <si>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</si>
  <si>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</si>
  <si>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</si>
  <si>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</si>
  <si>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</si>
  <si>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</si>
  <si>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</si>
  <si>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</si>
  <si>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</si>
  <si>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</si>
  <si>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</si>
  <si>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</si>
  <si>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</si>
  <si>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</si>
  <si>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</si>
  <si>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</si>
  <si>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</si>
  <si>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</si>
  <si>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</si>
  <si>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</si>
  <si>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</si>
  <si>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</si>
  <si>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</si>
  <si>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</si>
  <si>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</si>
  <si>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</si>
  <si>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</si>
  <si>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</si>
  <si>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</si>
  <si>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</si>
  <si>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</si>
  <si>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</si>
  <si>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</si>
  <si>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</si>
  <si>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</si>
  <si>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</si>
  <si>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</si>
  <si>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</si>
  <si>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</si>
  <si>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</si>
  <si>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</si>
  <si>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</si>
  <si>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</si>
  <si>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</si>
  <si>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</si>
  <si>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</si>
  <si>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</si>
  <si>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</si>
  <si>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</si>
  <si>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</si>
  <si>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</si>
  <si>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</si>
  <si>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</si>
  <si>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</si>
  <si>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</si>
  <si>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</si>
  <si>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</si>
  <si>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</si>
  <si>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</si>
  <si>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</si>
  <si>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</si>
  <si>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</si>
  <si>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</si>
  <si>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</si>
  <si>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</si>
  <si>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</si>
  <si>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</si>
  <si>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</si>
  <si>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</si>
  <si>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</si>
  <si>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</si>
  <si>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</si>
  <si>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</si>
  <si>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</si>
  <si>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</si>
  <si>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</si>
  <si>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</si>
  <si>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</si>
  <si>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</si>
  <si>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</si>
  <si>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</si>
  <si>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</si>
  <si>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</si>
  <si>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</si>
  <si>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</si>
  <si>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</si>
  <si>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</si>
  <si>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</si>
  <si>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</si>
  <si>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</si>
  <si>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</si>
  <si>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</si>
  <si>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</si>
  <si>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</si>
  <si>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</si>
  <si>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</si>
  <si>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</si>
  <si>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</si>
  <si>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</si>
  <si>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</si>
  <si>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</si>
  <si>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</si>
  <si>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</si>
  <si>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</si>
  <si>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</si>
  <si>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</si>
  <si>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</si>
  <si>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</si>
  <si>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</si>
  <si>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</si>
  <si>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</si>
  <si>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</si>
  <si>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</si>
  <si>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</si>
  <si>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</si>
  <si>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</si>
  <si>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</si>
  <si>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</si>
  <si>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</si>
  <si>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</si>
  <si>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</si>
  <si>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</si>
  <si>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</si>
  <si>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</si>
  <si>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</si>
  <si>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</si>
  <si>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</si>
  <si>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</si>
  <si>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</si>
  <si>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</si>
  <si>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</si>
  <si>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</si>
  <si>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</si>
  <si>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</si>
  <si>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</si>
  <si>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</si>
  <si>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</si>
  <si>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</si>
  <si>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</si>
  <si>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</si>
  <si>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</si>
  <si>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</si>
  <si>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</si>
  <si>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</si>
  <si>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</si>
  <si>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</si>
  <si>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</si>
  <si>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</si>
  <si>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</si>
  <si>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</si>
  <si>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</si>
  <si>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</si>
  <si>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</si>
  <si>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</si>
  <si>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</si>
  <si>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</si>
  <si>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</si>
  <si>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</si>
  <si>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</si>
  <si>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</si>
  <si>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</si>
  <si>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</si>
  <si>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</si>
  <si>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</si>
  <si>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</si>
  <si>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</si>
  <si>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</si>
  <si>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</si>
  <si>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</si>
  <si>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</si>
  <si>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</si>
  <si>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</si>
  <si>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</si>
  <si>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</si>
  <si>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</si>
  <si>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</si>
  <si>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</si>
  <si>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</si>
  <si>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</si>
  <si>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</si>
  <si>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</si>
  <si>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</si>
  <si>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</si>
  <si>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</si>
  <si>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</si>
  <si>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</si>
  <si>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</si>
  <si>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</si>
  <si>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</si>
  <si>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</si>
  <si>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</si>
  <si>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</si>
  <si>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</si>
  <si>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</si>
  <si>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</si>
  <si>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</si>
  <si>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</si>
  <si>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</si>
  <si>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</si>
  <si>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</si>
  <si>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</si>
  <si>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</si>
  <si>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</si>
  <si>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</si>
  <si>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</si>
  <si>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</si>
  <si>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</si>
  <si>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</si>
  <si>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</si>
  <si>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</si>
  <si>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</si>
  <si>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</si>
  <si>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</si>
  <si>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</si>
  <si>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</si>
  <si>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</si>
  <si>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</si>
  <si>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</si>
  <si>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</si>
  <si>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</si>
  <si>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</si>
  <si>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</si>
  <si>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</si>
  <si>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</si>
  <si>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</si>
  <si>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</si>
  <si>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</si>
  <si>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</si>
  <si>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</si>
  <si>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</si>
  <si>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</si>
  <si>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</si>
  <si>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</si>
  <si>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</si>
  <si>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</si>
  <si>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</si>
  <si>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</si>
  <si>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</si>
  <si>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</si>
  <si>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</si>
  <si>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</si>
  <si>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</si>
  <si>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</si>
  <si>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</si>
  <si>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</si>
  <si>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</si>
  <si>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</si>
  <si>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</si>
  <si>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</si>
  <si>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</si>
  <si>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</si>
  <si>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</si>
  <si>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</si>
  <si>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</si>
  <si>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</si>
  <si>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</si>
  <si>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</si>
  <si>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</si>
  <si>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</si>
  <si>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</si>
  <si>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</si>
  <si>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</si>
  <si>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</si>
  <si>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</si>
  <si>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</si>
  <si>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</si>
  <si>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</si>
  <si>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</si>
  <si>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</si>
  <si>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</si>
  <si>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</si>
  <si>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</si>
  <si>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</si>
  <si>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</si>
  <si>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</si>
  <si>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</si>
  <si>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</si>
  <si>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</si>
  <si>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</si>
  <si>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</si>
  <si>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</si>
  <si>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</si>
  <si>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</si>
  <si>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</si>
  <si>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</si>
  <si>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</si>
  <si>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</si>
  <si>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</si>
  <si>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</si>
  <si>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</si>
  <si>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</si>
  <si>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</si>
  <si>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</si>
  <si>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</si>
  <si>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</si>
  <si>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</si>
  <si>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</si>
  <si>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</si>
  <si>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</si>
  <si>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</si>
  <si>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</si>
  <si>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</si>
  <si>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</si>
  <si>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</si>
  <si>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</si>
  <si>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</si>
  <si>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</si>
  <si>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</si>
  <si>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</si>
  <si>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</si>
  <si>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</si>
  <si>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</si>
  <si>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</si>
  <si>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</si>
  <si>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</si>
  <si>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</si>
  <si>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</si>
  <si>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</si>
  <si>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</si>
  <si>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</si>
  <si>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</si>
  <si>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</si>
  <si>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</si>
  <si>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</si>
  <si>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</si>
  <si>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</si>
  <si>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</si>
  <si>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</si>
  <si>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</si>
  <si>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</si>
  <si>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</si>
  <si>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</si>
  <si>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</si>
  <si>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</si>
  <si>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</si>
  <si>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</si>
  <si>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</si>
  <si>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</si>
  <si>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</si>
  <si>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</si>
  <si>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</si>
  <si>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</si>
  <si>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</si>
  <si>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</si>
  <si>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</si>
  <si>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</si>
  <si>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</si>
  <si>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</si>
  <si>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</si>
  <si>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</si>
  <si>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</si>
  <si>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</si>
  <si>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</si>
  <si>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</si>
  <si>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</si>
  <si>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</si>
  <si>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</si>
  <si>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</si>
  <si>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</si>
  <si>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</si>
  <si>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</si>
  <si>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</si>
  <si>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</si>
  <si>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</si>
  <si>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</si>
  <si>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</si>
  <si>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</si>
  <si>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</si>
  <si>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</si>
  <si>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</si>
  <si>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</si>
  <si>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</si>
  <si>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</si>
  <si>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</si>
  <si>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</si>
  <si>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</si>
  <si>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</si>
  <si>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</si>
  <si>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</si>
  <si>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</si>
  <si>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</si>
  <si>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</si>
  <si>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</si>
  <si>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</si>
  <si>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</si>
  <si>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</si>
  <si>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</si>
  <si>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</si>
  <si>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</si>
  <si>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</si>
  <si>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</si>
  <si>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</si>
  <si>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</si>
  <si>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</si>
  <si>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</si>
  <si>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</si>
  <si>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</si>
  <si>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</si>
  <si>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</si>
  <si>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</si>
  <si>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</si>
  <si>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</si>
  <si>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</si>
  <si>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</si>
  <si>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</si>
  <si>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</si>
  <si>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</si>
  <si>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</si>
  <si>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</si>
  <si>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</si>
  <si>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</si>
  <si>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</si>
  <si>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</si>
  <si>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</si>
  <si>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</si>
  <si>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</si>
  <si>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</si>
  <si>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</si>
  <si>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</si>
  <si>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</si>
  <si>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</si>
  <si>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</si>
  <si>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</si>
  <si>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</si>
  <si>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</si>
  <si>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</si>
  <si>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</si>
  <si>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</si>
  <si>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</si>
  <si>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</si>
  <si>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</si>
  <si>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</si>
  <si>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</si>
  <si>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</si>
  <si>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</si>
  <si>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</si>
  <si>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</si>
  <si>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</si>
  <si>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</si>
  <si>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</si>
  <si>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</si>
  <si>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</si>
  <si>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</si>
  <si>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</si>
  <si>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</si>
  <si>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</si>
  <si>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</si>
  <si>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</si>
  <si>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</si>
  <si>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</si>
  <si>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</si>
  <si>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</si>
  <si>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</si>
  <si>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</si>
  <si>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</si>
  <si>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</si>
  <si>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</si>
  <si>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</si>
  <si>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</si>
  <si>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</si>
  <si>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</si>
  <si>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</si>
  <si>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</si>
  <si>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</si>
  <si>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</si>
  <si>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</si>
  <si>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</si>
  <si>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</si>
  <si>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</si>
  <si>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</si>
  <si>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</si>
  <si>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</si>
  <si>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</si>
  <si>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</si>
  <si>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</si>
  <si>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</si>
  <si>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</si>
  <si>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</si>
  <si>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</si>
  <si>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</si>
  <si>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</si>
  <si>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</si>
  <si>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</si>
  <si>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</si>
  <si>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</si>
  <si>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</si>
  <si>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</si>
  <si>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</si>
  <si>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</si>
  <si>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</si>
  <si>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</si>
  <si>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</si>
  <si>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</si>
  <si>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</si>
  <si>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</si>
  <si>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</si>
  <si>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</si>
  <si>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</si>
  <si>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</si>
  <si>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</si>
  <si>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</si>
  <si>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</si>
  <si>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</si>
  <si>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</si>
  <si>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</si>
  <si>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</si>
  <si>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</si>
  <si>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</si>
  <si>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</si>
  <si>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</si>
  <si>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</si>
  <si>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</si>
  <si>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</si>
  <si>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</si>
  <si>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</si>
  <si>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</si>
  <si>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</si>
  <si>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</si>
  <si>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</si>
  <si>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</si>
  <si>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</si>
  <si>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</si>
  <si>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</si>
  <si>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</si>
  <si>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</si>
  <si>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</si>
  <si>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</si>
  <si>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</si>
  <si>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</si>
  <si>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</si>
  <si>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</si>
  <si>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</si>
  <si>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</si>
  <si>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</si>
  <si>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</si>
  <si>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</si>
  <si>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</si>
  <si>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</si>
  <si>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</si>
  <si>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</si>
  <si>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</si>
  <si>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</si>
  <si>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</si>
  <si>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</si>
  <si>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</si>
  <si>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</si>
  <si>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</si>
  <si>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</si>
  <si>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</si>
  <si>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</si>
  <si>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</si>
  <si>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</si>
  <si>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</si>
  <si>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</si>
  <si>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</si>
  <si>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</si>
  <si>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</si>
  <si>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</si>
  <si>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</si>
  <si>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</si>
  <si>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</si>
  <si>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</si>
  <si>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</si>
  <si>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</si>
  <si>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</si>
  <si>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</si>
  <si>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</si>
  <si>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</si>
  <si>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</si>
  <si>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</si>
  <si>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</si>
  <si>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</si>
  <si>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</si>
  <si>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</si>
  <si>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</si>
  <si>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</si>
  <si>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</si>
  <si>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</si>
  <si>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</si>
  <si>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</si>
  <si>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</si>
  <si>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</si>
  <si>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</si>
  <si>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</si>
  <si>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</si>
  <si>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</si>
  <si>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</si>
  <si>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</si>
  <si>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</si>
  <si>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</si>
  <si>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</si>
  <si>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</si>
  <si>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</si>
  <si>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</si>
  <si>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</si>
  <si>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</si>
  <si>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</si>
  <si>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</si>
  <si>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</si>
  <si>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</si>
  <si>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</si>
  <si>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</si>
  <si>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</si>
  <si>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</si>
  <si>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</si>
  <si>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</si>
  <si>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</si>
  <si>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</si>
  <si>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</si>
  <si>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</si>
  <si>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</si>
  <si>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</si>
  <si>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</si>
  <si>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</si>
  <si>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</si>
  <si>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</si>
  <si>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</si>
  <si>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</si>
  <si>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</si>
  <si>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</si>
  <si>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</si>
  <si>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</si>
  <si>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</si>
  <si>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</si>
  <si>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</si>
  <si>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</si>
  <si>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</si>
  <si>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</si>
  <si>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</si>
  <si>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</si>
  <si>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</si>
  <si>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</si>
  <si>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</si>
  <si>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</si>
  <si>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</si>
  <si>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</si>
  <si>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</si>
  <si>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</si>
  <si>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</si>
  <si>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</si>
  <si>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</si>
  <si>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</si>
  <si>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</si>
  <si>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</si>
  <si>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</si>
  <si>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</si>
  <si>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</si>
  <si>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</si>
  <si>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</si>
  <si>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</si>
  <si>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</si>
  <si>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</si>
  <si>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</si>
  <si>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</si>
  <si>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</si>
  <si>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</si>
  <si>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</si>
  <si>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</si>
  <si>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</si>
  <si>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</si>
  <si>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</si>
  <si>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</si>
  <si>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</si>
  <si>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</si>
  <si>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</si>
  <si>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</si>
  <si>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</si>
  <si>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</si>
  <si>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</si>
  <si>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</si>
  <si>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</si>
  <si>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</si>
  <si>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</si>
  <si>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</si>
  <si>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</si>
  <si>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</si>
  <si>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</si>
  <si>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</si>
  <si>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</si>
  <si>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</si>
  <si>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</si>
  <si>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</si>
  <si>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</si>
  <si>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</si>
  <si>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</si>
  <si>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</si>
  <si>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</si>
  <si>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</si>
  <si>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</si>
  <si>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</si>
  <si>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</si>
  <si>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</si>
  <si>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</si>
  <si>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</si>
  <si>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</si>
  <si>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</si>
  <si>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</si>
  <si>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</si>
  <si>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</si>
  <si>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</si>
  <si>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</si>
  <si>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</si>
  <si>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</si>
  <si>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</si>
  <si>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</si>
  <si>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</si>
  <si>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</si>
  <si>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</si>
  <si>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</si>
  <si>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</si>
  <si>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</si>
  <si>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</si>
  <si>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</si>
  <si>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</si>
  <si>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</si>
  <si>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</si>
  <si>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</si>
  <si>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</si>
  <si>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</si>
  <si>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</si>
  <si>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</si>
  <si>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</si>
  <si>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</si>
  <si>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</si>
  <si>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</si>
  <si>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</si>
  <si>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</si>
  <si>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</si>
  <si>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</si>
  <si>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</si>
  <si>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</si>
  <si>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</si>
  <si>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</si>
  <si>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</si>
  <si>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</si>
  <si>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</si>
  <si>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</si>
  <si>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</si>
  <si>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</si>
  <si>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</si>
  <si>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</si>
  <si>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</si>
  <si>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</si>
  <si>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</si>
  <si>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</si>
  <si>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</si>
  <si>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</si>
  <si>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</si>
  <si>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</si>
  <si>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</si>
  <si>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</si>
  <si>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</si>
  <si>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</si>
  <si>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</si>
  <si>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</si>
  <si>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</si>
  <si>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</si>
  <si>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</si>
  <si>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</si>
  <si>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</si>
  <si>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</si>
  <si>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</si>
  <si>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</si>
  <si>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</si>
  <si>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</si>
  <si>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</si>
  <si>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</si>
  <si>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</si>
  <si>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</si>
  <si>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</si>
  <si>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</si>
  <si>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</si>
  <si>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</si>
  <si>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</si>
  <si>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</si>
  <si>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</si>
  <si>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</si>
  <si>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</si>
  <si>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</si>
  <si>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</si>
  <si>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</si>
  <si>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</si>
  <si>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</si>
  <si>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</si>
  <si>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</si>
  <si>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</si>
  <si>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</si>
  <si>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</si>
  <si>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</si>
  <si>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</si>
  <si>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</si>
  <si>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</si>
  <si>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</si>
  <si>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</si>
  <si>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</si>
  <si>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</si>
  <si>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</si>
  <si>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</si>
  <si>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</si>
  <si>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</si>
  <si>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</si>
  <si>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</si>
  <si>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</si>
  <si>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</si>
  <si>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</si>
  <si>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</si>
  <si>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</si>
  <si>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</si>
  <si>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</si>
  <si>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</si>
  <si>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</si>
  <si>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</si>
  <si>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</si>
  <si>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</si>
  <si>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</si>
  <si>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</si>
  <si>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</si>
  <si>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</si>
  <si>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</si>
  <si>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</si>
  <si>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</si>
  <si>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</si>
  <si>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</si>
  <si>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</si>
  <si>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</si>
  <si>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</si>
  <si>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</si>
  <si>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</si>
  <si>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</si>
  <si>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</si>
  <si>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</si>
  <si>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</si>
  <si>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</si>
  <si>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</si>
  <si>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</si>
  <si>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</si>
  <si>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</si>
  <si>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</si>
  <si>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</si>
  <si>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</si>
  <si>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</si>
  <si>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</si>
  <si>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</si>
  <si>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</si>
  <si>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</si>
  <si>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</si>
  <si>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</si>
  <si>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</si>
  <si>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</si>
  <si>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</si>
  <si>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</si>
  <si>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</si>
  <si>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</si>
  <si>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</si>
  <si>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</si>
  <si>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</si>
  <si>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</si>
  <si>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</si>
  <si>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</si>
  <si>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</si>
  <si>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</si>
  <si>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</si>
  <si>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</si>
  <si>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</si>
  <si>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</si>
  <si>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</si>
  <si>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</si>
  <si>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</si>
  <si>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</si>
  <si>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</si>
  <si>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</si>
  <si>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</si>
  <si>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</si>
  <si>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</si>
  <si>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</si>
  <si>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</si>
  <si>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</si>
  <si>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</si>
  <si>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</si>
  <si>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</si>
  <si>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</si>
  <si>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</si>
  <si>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</si>
  <si>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</si>
  <si>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</si>
  <si>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</si>
  <si>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</si>
  <si>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</si>
  <si>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</si>
  <si>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</si>
  <si>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</si>
  <si>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</si>
  <si>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</si>
  <si>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</si>
  <si>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</si>
  <si>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</si>
  <si>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</si>
  <si>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</si>
  <si>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</si>
  <si>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</si>
  <si>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</si>
  <si>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</si>
  <si>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</si>
  <si>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</si>
  <si>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</si>
  <si>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</si>
  <si>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</si>
  <si>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</si>
  <si>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</si>
  <si>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</si>
  <si>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</si>
  <si>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</si>
  <si>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</si>
  <si>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</si>
  <si>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</si>
  <si>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</si>
  <si>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</si>
  <si>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</si>
  <si>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</si>
  <si>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</si>
  <si>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</si>
  <si>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</si>
  <si>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</si>
  <si>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</si>
  <si>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</si>
  <si>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</si>
  <si>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</si>
  <si>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</si>
  <si>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</si>
  <si>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</si>
  <si>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</si>
  <si>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</si>
  <si>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</si>
  <si>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</si>
  <si>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</si>
  <si>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</si>
  <si>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</si>
  <si>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</si>
  <si>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</si>
  <si>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</si>
  <si>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</si>
  <si>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</si>
  <si>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</si>
  <si>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</si>
  <si>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</si>
  <si>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</si>
  <si>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</si>
  <si>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</si>
  <si>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</si>
  <si>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</si>
  <si>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</si>
  <si>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</si>
  <si>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</si>
  <si>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</si>
  <si>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</si>
  <si>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</si>
  <si>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</si>
  <si>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</si>
  <si>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</si>
  <si>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</si>
  <si>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</si>
  <si>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</si>
  <si>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</si>
  <si>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</si>
  <si>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</si>
  <si>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</si>
  <si>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</si>
  <si>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</si>
  <si>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</si>
  <si>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</si>
  <si>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</si>
  <si>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</si>
  <si>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</si>
  <si>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</si>
  <si>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</si>
  <si>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</si>
  <si>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</si>
  <si>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</si>
  <si>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</si>
  <si>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</si>
  <si>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</si>
  <si>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MÃ ISIN</t>
  </si>
  <si>
    <t>KỲ HẠN (năm)</t>
  </si>
  <si>
    <t>NGÀY ĐÁO HẠN</t>
  </si>
  <si>
    <t>NGÀY PHÁT HÀNH</t>
  </si>
  <si>
    <t>NGÀY THANH TOÁN</t>
  </si>
  <si>
    <t>MÃ TRÁI PHIẾU</t>
  </si>
  <si>
    <t>SỐ LƯỢNG ĐĂNG KÝ</t>
  </si>
  <si>
    <t>LÃI SUẤT (%)</t>
  </si>
  <si>
    <t>NGÀY  THỰC THANH TOÁN</t>
  </si>
  <si>
    <t>PHƯƠNG THỨC PH</t>
  </si>
  <si>
    <t>Đấu thầu</t>
  </si>
  <si>
    <t>GIÁ TRỊ 
ĐĂNG KÝ</t>
  </si>
  <si>
    <t>STT</t>
  </si>
  <si>
    <t>NGƯỜI LẬP</t>
  </si>
  <si>
    <t>KT.TỔNG GIÁM ĐỐC
PHÓ TỔNG GIÁM ĐỐC</t>
  </si>
  <si>
    <t>NGÀY NHPT CHUYỂN TIỀN</t>
  </si>
  <si>
    <t>Ngày ĐKCC DỰ KIẾN</t>
  </si>
  <si>
    <t>BVDB16205</t>
  </si>
  <si>
    <t>VNBVDB162055</t>
  </si>
  <si>
    <t>Bảo lãnh</t>
  </si>
  <si>
    <t>BVDB14149</t>
  </si>
  <si>
    <t>VNBVDB141497</t>
  </si>
  <si>
    <t>VDB111010</t>
  </si>
  <si>
    <t>VNVDB1110107</t>
  </si>
  <si>
    <t>28/01/2026</t>
  </si>
  <si>
    <t>BVDB13058</t>
  </si>
  <si>
    <t>VNBVDB130581</t>
  </si>
  <si>
    <t>BVDB13059</t>
  </si>
  <si>
    <t>VNBVDB130599</t>
  </si>
  <si>
    <t>BVDB13060</t>
  </si>
  <si>
    <t>VNBVDB130607</t>
  </si>
  <si>
    <t>BVDB13061</t>
  </si>
  <si>
    <t>VNBVDB130615</t>
  </si>
  <si>
    <t>BVDB13062</t>
  </si>
  <si>
    <t>VNBVDB130623</t>
  </si>
  <si>
    <t>BVDB13063</t>
  </si>
  <si>
    <t>VNBVDB130631</t>
  </si>
  <si>
    <t>BVDB13064</t>
  </si>
  <si>
    <t>VNBVDB130649</t>
  </si>
  <si>
    <t>BVDB15241</t>
  </si>
  <si>
    <t>VNBVDB152411</t>
  </si>
  <si>
    <t>BVDB15242</t>
  </si>
  <si>
    <t>VNBVDB152429</t>
  </si>
  <si>
    <t>BVDB13151</t>
  </si>
  <si>
    <t>VNBVDB131514</t>
  </si>
  <si>
    <t>BVDB15244</t>
  </si>
  <si>
    <t>VNBVDB152445</t>
  </si>
  <si>
    <t>BVDB12078</t>
  </si>
  <si>
    <t>VNBVDB120780</t>
  </si>
  <si>
    <t>BVDB15247</t>
  </si>
  <si>
    <t>VNBVDB152478</t>
  </si>
  <si>
    <t>BVDB13249</t>
  </si>
  <si>
    <t>VNBVDB132496</t>
  </si>
  <si>
    <t>BVDB15235</t>
  </si>
  <si>
    <t>VNBVDB152353</t>
  </si>
  <si>
    <t>BVDB15248</t>
  </si>
  <si>
    <t>VNBVDB152486</t>
  </si>
  <si>
    <t>BVDB15251</t>
  </si>
  <si>
    <t>VNBVDB152510</t>
  </si>
  <si>
    <t>Tổng cộng:</t>
  </si>
  <si>
    <t>BVDB17265</t>
  </si>
  <si>
    <t>VNBVDB172658</t>
  </si>
  <si>
    <t>BVDB17215</t>
  </si>
  <si>
    <t>VNBVDB172153</t>
  </si>
  <si>
    <t>BVDB17266</t>
  </si>
  <si>
    <t>VNBVDB172666</t>
  </si>
  <si>
    <t>BVDB17315</t>
  </si>
  <si>
    <t>VNBVDB173151</t>
  </si>
  <si>
    <t>BVDB17216</t>
  </si>
  <si>
    <t>VNBVDB172161</t>
  </si>
  <si>
    <t>BVDB17267</t>
  </si>
  <si>
    <t>VNBVDB172674</t>
  </si>
  <si>
    <t>BVDB17316</t>
  </si>
  <si>
    <t>VNBVDB173169</t>
  </si>
  <si>
    <t>BVDB17217</t>
  </si>
  <si>
    <t>VNBVDB172179</t>
  </si>
  <si>
    <t>BVDB17268</t>
  </si>
  <si>
    <t>VNBVDB172682</t>
  </si>
  <si>
    <t>BVDB17317</t>
  </si>
  <si>
    <t>VNBVDB173177</t>
  </si>
  <si>
    <t>BVDB17218</t>
  </si>
  <si>
    <t>VNBVDB172187</t>
  </si>
  <si>
    <t>BVDB17318</t>
  </si>
  <si>
    <t>VNBVDB173185</t>
  </si>
  <si>
    <t>BVDB17269</t>
  </si>
  <si>
    <t>VNBVDB172690</t>
  </si>
  <si>
    <t>BVDB17270</t>
  </si>
  <si>
    <t>VNBVDB172708</t>
  </si>
  <si>
    <t>BVDB17319</t>
  </si>
  <si>
    <t>VNBVDB173193</t>
  </si>
  <si>
    <t>BVDB17320</t>
  </si>
  <si>
    <t>BVDB17271</t>
  </si>
  <si>
    <t>VNBVDB173201</t>
  </si>
  <si>
    <t>VNBVDB172716</t>
  </si>
  <si>
    <t>BVDB18235</t>
  </si>
  <si>
    <t>VNBVDB182350</t>
  </si>
  <si>
    <t>BVDB18021</t>
  </si>
  <si>
    <t>VNBVDB180214</t>
  </si>
  <si>
    <t>BVDB18041</t>
  </si>
  <si>
    <t>VNBVDB180412</t>
  </si>
  <si>
    <t>BVDB18061</t>
  </si>
  <si>
    <t>VNBVDB180610</t>
  </si>
  <si>
    <t>BVDB18022</t>
  </si>
  <si>
    <t>VNBVDB180222</t>
  </si>
  <si>
    <t>BVDB18236</t>
  </si>
  <si>
    <t>VNBVDB182368</t>
  </si>
  <si>
    <t>BVDB18042</t>
  </si>
  <si>
    <t>VNBVDB180420</t>
  </si>
  <si>
    <t>BVDB18023</t>
  </si>
  <si>
    <t>VNBVDB180230</t>
  </si>
  <si>
    <t>BVDB18063</t>
  </si>
  <si>
    <t>VNBVDB180636</t>
  </si>
  <si>
    <t>BVDB18043</t>
  </si>
  <si>
    <t>VNBVDB180438</t>
  </si>
  <si>
    <t>BVDB18237</t>
  </si>
  <si>
    <t>VNBVDB182376</t>
  </si>
  <si>
    <t>BVDB19021</t>
  </si>
  <si>
    <t>VNBVDB190213</t>
  </si>
  <si>
    <t>BVDB19041</t>
  </si>
  <si>
    <t>VNBVDB190411</t>
  </si>
  <si>
    <t>BVDB19061</t>
  </si>
  <si>
    <t>VNBVDB190619</t>
  </si>
  <si>
    <t>BVDB19081</t>
  </si>
  <si>
    <t>VNBVDB190817</t>
  </si>
  <si>
    <t>BVDB19022</t>
  </si>
  <si>
    <t>VNBVDB190221</t>
  </si>
  <si>
    <t>BVDB19042</t>
  </si>
  <si>
    <t>VNBVDB190429</t>
  </si>
  <si>
    <t>BVDB19062</t>
  </si>
  <si>
    <t>VNBVDB190627</t>
  </si>
  <si>
    <t>BVDB19082</t>
  </si>
  <si>
    <t>VNBVDB190825</t>
  </si>
  <si>
    <t>BVDB19063</t>
  </si>
  <si>
    <t>VNBVDB190635</t>
  </si>
  <si>
    <t>BVDB19083</t>
  </si>
  <si>
    <t>VNBVDB190833</t>
  </si>
  <si>
    <t>BVDB19064</t>
  </si>
  <si>
    <t>VNBVDB190643</t>
  </si>
  <si>
    <t>BVDB19084</t>
  </si>
  <si>
    <t>VNBVDB190841</t>
  </si>
  <si>
    <t>4,0</t>
  </si>
  <si>
    <t>BVDB20099</t>
  </si>
  <si>
    <t>BVDB20084</t>
  </si>
  <si>
    <t>BVDB20085</t>
  </si>
  <si>
    <t>BVDB20100</t>
  </si>
  <si>
    <t>VNBVDB200996</t>
  </si>
  <si>
    <t>VNBVDB200848</t>
  </si>
  <si>
    <t>VNBVDB200855</t>
  </si>
  <si>
    <t>VNBVDB201002</t>
  </si>
  <si>
    <t>Nguyễn Thị Thanh Hà</t>
  </si>
  <si>
    <t>Đặng Thị Quỳnh Nga</t>
  </si>
  <si>
    <t>BVDB20086</t>
  </si>
  <si>
    <t>VNBVDB200863</t>
  </si>
  <si>
    <t>BVDB20101</t>
  </si>
  <si>
    <t>VNBVDB201010</t>
  </si>
  <si>
    <t>BVDB20087</t>
  </si>
  <si>
    <t>VNBVDB200871</t>
  </si>
  <si>
    <t>BVDB20102</t>
  </si>
  <si>
    <t>VNBVDB201028</t>
  </si>
  <si>
    <t>BVDB20103</t>
  </si>
  <si>
    <t>VNBVDB201036</t>
  </si>
  <si>
    <r>
      <t>Nơi nhận:</t>
    </r>
    <r>
      <rPr>
        <sz val="10"/>
        <rFont val="Times New Roman"/>
        <family val="1"/>
      </rPr>
      <t xml:space="preserve">
- THPC (TBT website);
- Lưu: ĐK (02b).</t>
    </r>
  </si>
  <si>
    <t>BẢNG THEO DÕI THỰC HIỆN QUYỀN THANH TOÁN GỐC/LÃI TRÁI PHIẾU NGÂN HÀNG PHÁT TRIỂN VIỆT NAM NĂM 2022</t>
  </si>
  <si>
    <t>Vũ Công Anh Minh</t>
  </si>
  <si>
    <t xml:space="preserve">KT.TRƯỞNG PHÒNG
PHÓ TRƯỞNG PHÒNG
</t>
  </si>
  <si>
    <t>BVDB21061</t>
  </si>
  <si>
    <t>BVDB21076</t>
  </si>
  <si>
    <t>BVDB21091</t>
  </si>
  <si>
    <t>BVDB21092</t>
  </si>
  <si>
    <t>BVDB21063</t>
  </si>
  <si>
    <t>BVDB21078</t>
  </si>
  <si>
    <t>BVDB21093</t>
  </si>
  <si>
    <t>BVDB21094</t>
  </si>
  <si>
    <t>VNBVDB210615</t>
  </si>
  <si>
    <t>VNBVDB210763</t>
  </si>
  <si>
    <t>VNBVDB210912</t>
  </si>
  <si>
    <t>VNBVDB210920</t>
  </si>
  <si>
    <t>VNBVDB210631</t>
  </si>
  <si>
    <t>VNBVDB210789</t>
  </si>
  <si>
    <t>VNBVDB210938</t>
  </si>
  <si>
    <t>VNBVDB210946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</si>
</sst>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[$-1010000]d/m/yyyy;@"/>
    <numFmt numFmtId="182" formatCode="dd/mm/yyyy;@"/>
    <numFmt numFmtId="183" formatCode="#,##0.00_);\-#,##0.00"/>
    <numFmt numFmtId="184" formatCode="dd&quot;/&quot;mm&quot;/&quot;yyyy"/>
    <numFmt numFmtId="185" formatCode="_-* #,##0_-;\-* #,##0_-;_-* &quot;-&quot;??_-;_-@_-"/>
    <numFmt numFmtId="186" formatCode="[$-409]dddd\,\ mmmm\ dd\,\ yyyy"/>
    <numFmt numFmtId="187" formatCode="_(* #,##0.0_);_(* \(#,##0.0\);_(* &quot;-&quot;??_);_(@_)"/>
    <numFmt numFmtId="188" formatCode="[$-809]dd\ mmmm\ yyyy"/>
    <numFmt numFmtId="189" formatCode="_(* #,##0.000_);_(* \(#,##0.000\);_(* &quot;-&quot;??_);_(@_)"/>
    <numFmt numFmtId="190" formatCode="[$-1010000]d/m/yy;@"/>
    <numFmt numFmtId="191" formatCode="_(* #,##0.0_);_(* \(#,##0.0\);_(* &quot;-&quot;?_);_(@_)"/>
    <numFmt numFmtId="192" formatCode="mmm\-yyyy"/>
    <numFmt numFmtId="193" formatCode="0.0"/>
    <numFmt numFmtId="194" formatCode="#,##0.000_);\-#,##0.000"/>
    <numFmt numFmtId="195" formatCode="#,##0.0_);\-#,##0.0"/>
    <numFmt numFmtId="196" formatCode="[$-42A]dd\ mmmm\ yyyy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5" fontId="2" fillId="0" borderId="13" xfId="42" applyNumberFormat="1" applyFont="1" applyFill="1" applyBorder="1" applyAlignment="1" applyProtection="1">
      <alignment vertical="center"/>
      <protection/>
    </xf>
    <xf numFmtId="185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5" fontId="2" fillId="0" borderId="12" xfId="42" applyNumberFormat="1" applyFont="1" applyFill="1" applyBorder="1" applyAlignment="1" applyProtection="1">
      <alignment vertical="center"/>
      <protection/>
    </xf>
    <xf numFmtId="185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42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3" fontId="12" fillId="0" borderId="12" xfId="0" applyNumberFormat="1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42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42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42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5" fontId="2" fillId="0" borderId="16" xfId="42" applyNumberFormat="1" applyFont="1" applyFill="1" applyBorder="1" applyAlignment="1" applyProtection="1">
      <alignment vertical="center"/>
      <protection/>
    </xf>
    <xf numFmtId="185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2" fillId="0" borderId="0" xfId="4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5" fontId="7" fillId="0" borderId="12" xfId="42" applyNumberFormat="1" applyFont="1" applyFill="1" applyBorder="1" applyAlignment="1" applyProtection="1">
      <alignment vertical="center"/>
      <protection/>
    </xf>
    <xf numFmtId="185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5" fontId="2" fillId="0" borderId="26" xfId="42" applyNumberFormat="1" applyFont="1" applyFill="1" applyBorder="1" applyAlignment="1" applyProtection="1">
      <alignment vertical="center"/>
      <protection/>
    </xf>
    <xf numFmtId="185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3" fontId="19" fillId="33" borderId="11" xfId="0" applyNumberFormat="1" applyFont="1" applyFill="1" applyBorder="1" applyAlignment="1">
      <alignment horizontal="right" vertical="center"/>
    </xf>
    <xf numFmtId="180" fontId="19" fillId="33" borderId="11" xfId="42" applyNumberFormat="1" applyFont="1" applyFill="1" applyBorder="1" applyAlignment="1" applyProtection="1">
      <alignment horizontal="righ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4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>
      <alignment horizontal="center" vertical="center"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>
      <alignment horizontal="center" vertical="center" wrapText="1"/>
    </xf>
    <xf numFmtId="180" fontId="23" fillId="33" borderId="0" xfId="42" applyNumberFormat="1" applyFont="1" applyFill="1" applyAlignment="1">
      <alignment horizontal="right" vertical="center"/>
    </xf>
    <xf numFmtId="14" fontId="22" fillId="33" borderId="11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 applyProtection="1">
      <alignment horizontal="right" vertical="center"/>
      <protection/>
    </xf>
    <xf numFmtId="0" fontId="19" fillId="33" borderId="11" xfId="0" applyNumberFormat="1" applyFont="1" applyFill="1" applyBorder="1" applyAlignment="1" applyProtection="1">
      <alignment vertical="center" wrapText="1"/>
      <protection/>
    </xf>
    <xf numFmtId="180" fontId="22" fillId="33" borderId="11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left" vertical="center"/>
    </xf>
    <xf numFmtId="1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NumberFormat="1" applyFont="1" applyFill="1" applyAlignment="1">
      <alignment vertical="center"/>
    </xf>
    <xf numFmtId="182" fontId="22" fillId="33" borderId="0" xfId="0" applyNumberFormat="1" applyFont="1" applyFill="1" applyAlignment="1">
      <alignment horizontal="center" vertical="center"/>
    </xf>
    <xf numFmtId="180" fontId="22" fillId="33" borderId="0" xfId="42" applyNumberFormat="1" applyFont="1" applyFill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180" fontId="19" fillId="33" borderId="0" xfId="42" applyNumberFormat="1" applyFont="1" applyFill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NumberFormat="1" applyFont="1" applyFill="1" applyBorder="1" applyAlignment="1" applyProtection="1">
      <alignment vertical="center" wrapText="1"/>
      <protection/>
    </xf>
    <xf numFmtId="0" fontId="59" fillId="33" borderId="11" xfId="0" applyNumberFormat="1" applyFont="1" applyFill="1" applyBorder="1" applyAlignment="1" applyProtection="1">
      <alignment horizontal="left" vertical="center" wrapText="1"/>
      <protection/>
    </xf>
    <xf numFmtId="0" fontId="59" fillId="33" borderId="11" xfId="0" applyNumberFormat="1" applyFont="1" applyFill="1" applyBorder="1" applyAlignment="1" applyProtection="1">
      <alignment horizontal="center" vertical="center" wrapText="1"/>
      <protection/>
    </xf>
    <xf numFmtId="14" fontId="59" fillId="33" borderId="11" xfId="0" applyNumberFormat="1" applyFont="1" applyFill="1" applyBorder="1" applyAlignment="1" applyProtection="1">
      <alignment horizontal="center" vertical="center" wrapText="1"/>
      <protection/>
    </xf>
    <xf numFmtId="14" fontId="59" fillId="33" borderId="11" xfId="0" applyNumberFormat="1" applyFont="1" applyFill="1" applyBorder="1" applyAlignment="1">
      <alignment horizontal="center" vertical="center"/>
    </xf>
    <xf numFmtId="180" fontId="59" fillId="33" borderId="11" xfId="42" applyNumberFormat="1" applyFont="1" applyFill="1" applyBorder="1" applyAlignment="1" applyProtection="1">
      <alignment horizontal="right" vertical="center" wrapText="1"/>
      <protection/>
    </xf>
    <xf numFmtId="3" fontId="59" fillId="33" borderId="11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Alignment="1">
      <alignment vertical="center"/>
    </xf>
    <xf numFmtId="171" fontId="19" fillId="33" borderId="11" xfId="42" applyNumberFormat="1" applyFont="1" applyFill="1" applyBorder="1" applyAlignment="1" applyProtection="1">
      <alignment vertical="center" wrapText="1"/>
      <protection/>
    </xf>
    <xf numFmtId="171" fontId="19" fillId="33" borderId="11" xfId="42" applyNumberFormat="1" applyFont="1" applyFill="1" applyBorder="1" applyAlignment="1">
      <alignment vertical="center"/>
    </xf>
    <xf numFmtId="171" fontId="59" fillId="33" borderId="11" xfId="42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right" vertical="center"/>
    </xf>
    <xf numFmtId="18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80" fontId="19" fillId="33" borderId="0" xfId="42" applyNumberFormat="1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0" fontId="22" fillId="33" borderId="23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180" fontId="19" fillId="33" borderId="0" xfId="42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3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84" fontId="59" fillId="33" borderId="11" xfId="0" applyNumberFormat="1" applyFont="1" applyFill="1" applyBorder="1" applyAlignment="1">
      <alignment horizontal="center" vertical="center"/>
    </xf>
    <xf numFmtId="184" fontId="19" fillId="33" borderId="11" xfId="0" applyNumberFormat="1" applyFont="1" applyFill="1" applyBorder="1" applyAlignment="1">
      <alignment horizontal="center" vertical="center"/>
    </xf>
    <xf numFmtId="180" fontId="19" fillId="33" borderId="11" xfId="42" applyNumberFormat="1" applyFont="1" applyFill="1" applyBorder="1" applyAlignment="1">
      <alignment vertical="center"/>
    </xf>
    <xf numFmtId="171" fontId="16" fillId="33" borderId="0" xfId="42" applyNumberFormat="1" applyFont="1" applyFill="1" applyAlignment="1">
      <alignment vertical="center"/>
    </xf>
    <xf numFmtId="171" fontId="21" fillId="33" borderId="0" xfId="42" applyNumberFormat="1" applyFont="1" applyFill="1" applyAlignment="1">
      <alignment vertical="center"/>
    </xf>
    <xf numFmtId="171" fontId="22" fillId="33" borderId="11" xfId="42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vertical="center"/>
    </xf>
    <xf numFmtId="171" fontId="19" fillId="33" borderId="0" xfId="42" applyNumberFormat="1" applyFont="1" applyFill="1" applyAlignment="1">
      <alignment vertical="center"/>
    </xf>
    <xf numFmtId="171" fontId="22" fillId="33" borderId="0" xfId="42" applyNumberFormat="1" applyFont="1" applyFill="1" applyAlignment="1">
      <alignment vertical="center"/>
    </xf>
    <xf numFmtId="171" fontId="10" fillId="33" borderId="0" xfId="42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3" fillId="33" borderId="0" xfId="0" applyFont="1" applyFill="1" applyAlignment="1" quotePrefix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  <c r="U1" s="231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33" t="s">
        <v>650</v>
      </c>
      <c r="C516" s="234"/>
      <c r="D516" s="234"/>
      <c r="E516" s="234"/>
      <c r="F516" s="235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E11" sqref="E11"/>
    </sheetView>
  </sheetViews>
  <sheetFormatPr defaultColWidth="9.140625" defaultRowHeight="15" customHeight="1"/>
  <cols>
    <col min="1" max="1" width="5.8515625" style="154" customWidth="1"/>
    <col min="2" max="2" width="15.7109375" style="201" customWidth="1"/>
    <col min="3" max="3" width="17.57421875" style="201" customWidth="1"/>
    <col min="4" max="4" width="15.57421875" style="161" customWidth="1"/>
    <col min="5" max="5" width="15.57421875" style="154" customWidth="1"/>
    <col min="6" max="7" width="15.57421875" style="200" customWidth="1"/>
    <col min="8" max="11" width="15.57421875" style="154" customWidth="1"/>
    <col min="12" max="12" width="15.57421875" style="202" customWidth="1"/>
    <col min="13" max="13" width="17.8515625" style="154" customWidth="1"/>
    <col min="14" max="14" width="13.57421875" style="230" customWidth="1"/>
    <col min="15" max="16384" width="9.140625" style="154" customWidth="1"/>
  </cols>
  <sheetData>
    <row r="1" spans="1:14" ht="15" customHeight="1">
      <c r="A1" s="167"/>
      <c r="B1" s="197"/>
      <c r="C1" s="197"/>
      <c r="D1" s="167"/>
      <c r="E1" s="167"/>
      <c r="F1" s="167"/>
      <c r="G1" s="167"/>
      <c r="H1" s="170"/>
      <c r="I1" s="167"/>
      <c r="J1" s="198"/>
      <c r="K1" s="167"/>
      <c r="L1" s="167"/>
      <c r="M1" s="167"/>
      <c r="N1" s="224"/>
    </row>
    <row r="2" spans="1:14" s="162" customFormat="1" ht="24" customHeight="1">
      <c r="A2" s="239" t="s">
        <v>1533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5" customHeight="1">
      <c r="A3" s="219"/>
      <c r="B3" s="219"/>
      <c r="C3" s="219"/>
      <c r="D3" s="219"/>
      <c r="E3" s="219"/>
      <c r="F3" s="219"/>
      <c r="G3" s="219"/>
      <c r="H3" s="219"/>
      <c r="I3" s="219"/>
      <c r="J3" s="199"/>
      <c r="K3" s="219"/>
      <c r="L3" s="219"/>
      <c r="M3" s="219"/>
      <c r="N3" s="225"/>
    </row>
    <row r="4" spans="1:14" s="161" customFormat="1" ht="56.25" customHeight="1">
      <c r="A4" s="169" t="s">
        <v>1383</v>
      </c>
      <c r="B4" s="169" t="s">
        <v>1376</v>
      </c>
      <c r="C4" s="169" t="s">
        <v>1371</v>
      </c>
      <c r="D4" s="169" t="s">
        <v>1380</v>
      </c>
      <c r="E4" s="169" t="s">
        <v>1372</v>
      </c>
      <c r="F4" s="171" t="s">
        <v>1374</v>
      </c>
      <c r="G4" s="171" t="s">
        <v>1373</v>
      </c>
      <c r="H4" s="171" t="s">
        <v>1375</v>
      </c>
      <c r="I4" s="171" t="s">
        <v>1379</v>
      </c>
      <c r="J4" s="171" t="s">
        <v>1386</v>
      </c>
      <c r="K4" s="171" t="s">
        <v>1387</v>
      </c>
      <c r="L4" s="169" t="s">
        <v>1377</v>
      </c>
      <c r="M4" s="169" t="s">
        <v>1382</v>
      </c>
      <c r="N4" s="226" t="s">
        <v>1378</v>
      </c>
    </row>
    <row r="5" spans="1:14" s="160" customFormat="1" ht="21.75" customHeight="1">
      <c r="A5" s="155">
        <v>1</v>
      </c>
      <c r="B5" s="215" t="s">
        <v>1388</v>
      </c>
      <c r="C5" s="216" t="s">
        <v>1389</v>
      </c>
      <c r="D5" s="187" t="s">
        <v>1381</v>
      </c>
      <c r="E5" s="185">
        <v>15</v>
      </c>
      <c r="F5" s="190">
        <v>42375</v>
      </c>
      <c r="G5" s="190">
        <v>47854</v>
      </c>
      <c r="H5" s="190">
        <f aca="true" t="shared" si="0" ref="H5:H68">+DATE(2022,MONTH(G5),DAY(G5))</f>
        <v>44567</v>
      </c>
      <c r="I5" s="190">
        <f aca="true" t="shared" si="1" ref="I5:I68">+IF(WEEKDAY(H5)=1,H5+1,IF(WEEKDAY(H5)=7,H5+2,H5))</f>
        <v>44567</v>
      </c>
      <c r="J5" s="190">
        <f aca="true" t="shared" si="2" ref="J5:J68">+I5</f>
        <v>44567</v>
      </c>
      <c r="K5" s="221">
        <v>44560</v>
      </c>
      <c r="L5" s="217">
        <v>1500000</v>
      </c>
      <c r="M5" s="192">
        <f aca="true" t="shared" si="3" ref="M5:M68">L5*100000</f>
        <v>150000000000</v>
      </c>
      <c r="N5" s="196">
        <v>8</v>
      </c>
    </row>
    <row r="6" spans="1:14" s="160" customFormat="1" ht="21.75" customHeight="1">
      <c r="A6" s="155">
        <v>2</v>
      </c>
      <c r="B6" s="173" t="s">
        <v>332</v>
      </c>
      <c r="C6" s="168" t="s">
        <v>1126</v>
      </c>
      <c r="D6" s="159" t="s">
        <v>1390</v>
      </c>
      <c r="E6" s="159">
        <v>15</v>
      </c>
      <c r="F6" s="158">
        <v>39093</v>
      </c>
      <c r="G6" s="166">
        <v>44572</v>
      </c>
      <c r="H6" s="158">
        <f t="shared" si="0"/>
        <v>44572</v>
      </c>
      <c r="I6" s="158">
        <f t="shared" si="1"/>
        <v>44572</v>
      </c>
      <c r="J6" s="158">
        <f t="shared" si="2"/>
        <v>44572</v>
      </c>
      <c r="K6" s="222">
        <f aca="true" t="shared" si="4" ref="K6:K69">IF(WEEKDAY(I6)=6,I6-4,I6-6)</f>
        <v>44566</v>
      </c>
      <c r="L6" s="164">
        <v>1000000</v>
      </c>
      <c r="M6" s="172">
        <f t="shared" si="3"/>
        <v>100000000000</v>
      </c>
      <c r="N6" s="194">
        <v>9</v>
      </c>
    </row>
    <row r="7" spans="1:14" s="160" customFormat="1" ht="22.5" customHeight="1">
      <c r="A7" s="155">
        <v>3</v>
      </c>
      <c r="B7" s="173" t="s">
        <v>1431</v>
      </c>
      <c r="C7" s="168" t="s">
        <v>1432</v>
      </c>
      <c r="D7" s="159" t="s">
        <v>1381</v>
      </c>
      <c r="E7" s="159">
        <v>10</v>
      </c>
      <c r="F7" s="158">
        <v>42751</v>
      </c>
      <c r="G7" s="166">
        <v>46403</v>
      </c>
      <c r="H7" s="158">
        <f t="shared" si="0"/>
        <v>44577</v>
      </c>
      <c r="I7" s="158">
        <f t="shared" si="1"/>
        <v>44578</v>
      </c>
      <c r="J7" s="158">
        <f t="shared" si="2"/>
        <v>44578</v>
      </c>
      <c r="K7" s="222">
        <f t="shared" si="4"/>
        <v>44572</v>
      </c>
      <c r="L7" s="164">
        <v>5000000</v>
      </c>
      <c r="M7" s="172">
        <f t="shared" si="3"/>
        <v>500000000000</v>
      </c>
      <c r="N7" s="194">
        <v>6.8</v>
      </c>
    </row>
    <row r="8" spans="1:14" s="160" customFormat="1" ht="22.5" customHeight="1">
      <c r="A8" s="155">
        <v>4</v>
      </c>
      <c r="B8" s="173" t="s">
        <v>331</v>
      </c>
      <c r="C8" s="168" t="s">
        <v>1125</v>
      </c>
      <c r="D8" s="159" t="s">
        <v>1381</v>
      </c>
      <c r="E8" s="159">
        <v>15</v>
      </c>
      <c r="F8" s="158">
        <v>39099</v>
      </c>
      <c r="G8" s="166">
        <v>44578</v>
      </c>
      <c r="H8" s="158">
        <f t="shared" si="0"/>
        <v>44578</v>
      </c>
      <c r="I8" s="158">
        <f t="shared" si="1"/>
        <v>44578</v>
      </c>
      <c r="J8" s="158">
        <f t="shared" si="2"/>
        <v>44578</v>
      </c>
      <c r="K8" s="222">
        <f t="shared" si="4"/>
        <v>44572</v>
      </c>
      <c r="L8" s="164">
        <v>2000000</v>
      </c>
      <c r="M8" s="172">
        <f t="shared" si="3"/>
        <v>200000000000</v>
      </c>
      <c r="N8" s="194">
        <v>9</v>
      </c>
    </row>
    <row r="9" spans="1:14" s="160" customFormat="1" ht="22.5" customHeight="1">
      <c r="A9" s="155">
        <v>5</v>
      </c>
      <c r="B9" s="173" t="s">
        <v>333</v>
      </c>
      <c r="C9" s="168" t="s">
        <v>1127</v>
      </c>
      <c r="D9" s="159" t="s">
        <v>1390</v>
      </c>
      <c r="E9" s="159">
        <v>15</v>
      </c>
      <c r="F9" s="158">
        <v>39105</v>
      </c>
      <c r="G9" s="166">
        <v>44584</v>
      </c>
      <c r="H9" s="158">
        <f t="shared" si="0"/>
        <v>44584</v>
      </c>
      <c r="I9" s="158">
        <f t="shared" si="1"/>
        <v>44585</v>
      </c>
      <c r="J9" s="158">
        <f t="shared" si="2"/>
        <v>44585</v>
      </c>
      <c r="K9" s="222">
        <f t="shared" si="4"/>
        <v>44579</v>
      </c>
      <c r="L9" s="164">
        <v>1500000</v>
      </c>
      <c r="M9" s="172">
        <f t="shared" si="3"/>
        <v>150000000000</v>
      </c>
      <c r="N9" s="194">
        <v>9</v>
      </c>
    </row>
    <row r="10" spans="1:14" s="160" customFormat="1" ht="22.5" customHeight="1">
      <c r="A10" s="155">
        <v>6</v>
      </c>
      <c r="B10" s="173" t="s">
        <v>1433</v>
      </c>
      <c r="C10" s="168" t="s">
        <v>1434</v>
      </c>
      <c r="D10" s="159" t="s">
        <v>1381</v>
      </c>
      <c r="E10" s="159">
        <v>5</v>
      </c>
      <c r="F10" s="158">
        <v>42758</v>
      </c>
      <c r="G10" s="166">
        <v>44584</v>
      </c>
      <c r="H10" s="158">
        <f t="shared" si="0"/>
        <v>44584</v>
      </c>
      <c r="I10" s="158">
        <f t="shared" si="1"/>
        <v>44585</v>
      </c>
      <c r="J10" s="158">
        <f t="shared" si="2"/>
        <v>44585</v>
      </c>
      <c r="K10" s="222">
        <f t="shared" si="4"/>
        <v>44579</v>
      </c>
      <c r="L10" s="164">
        <v>2000000</v>
      </c>
      <c r="M10" s="172">
        <f t="shared" si="3"/>
        <v>200000000000</v>
      </c>
      <c r="N10" s="194">
        <v>5.5</v>
      </c>
    </row>
    <row r="11" spans="1:14" s="160" customFormat="1" ht="22.5" customHeight="1">
      <c r="A11" s="155">
        <v>7</v>
      </c>
      <c r="B11" s="173" t="s">
        <v>1435</v>
      </c>
      <c r="C11" s="168" t="s">
        <v>1436</v>
      </c>
      <c r="D11" s="159" t="s">
        <v>1381</v>
      </c>
      <c r="E11" s="159">
        <v>10</v>
      </c>
      <c r="F11" s="158">
        <v>42758</v>
      </c>
      <c r="G11" s="166">
        <v>46410</v>
      </c>
      <c r="H11" s="158">
        <f t="shared" si="0"/>
        <v>44584</v>
      </c>
      <c r="I11" s="158">
        <f t="shared" si="1"/>
        <v>44585</v>
      </c>
      <c r="J11" s="158">
        <f t="shared" si="2"/>
        <v>44585</v>
      </c>
      <c r="K11" s="222">
        <f t="shared" si="4"/>
        <v>44579</v>
      </c>
      <c r="L11" s="164">
        <v>11500000</v>
      </c>
      <c r="M11" s="172">
        <f t="shared" si="3"/>
        <v>1150000000000</v>
      </c>
      <c r="N11" s="194">
        <v>6.8</v>
      </c>
    </row>
    <row r="12" spans="1:14" s="160" customFormat="1" ht="22.5" customHeight="1">
      <c r="A12" s="155">
        <v>8</v>
      </c>
      <c r="B12" s="173" t="s">
        <v>1437</v>
      </c>
      <c r="C12" s="168" t="s">
        <v>1438</v>
      </c>
      <c r="D12" s="159" t="s">
        <v>1381</v>
      </c>
      <c r="E12" s="159">
        <v>15</v>
      </c>
      <c r="F12" s="158">
        <v>42758</v>
      </c>
      <c r="G12" s="166">
        <v>48236</v>
      </c>
      <c r="H12" s="158">
        <f t="shared" si="0"/>
        <v>44584</v>
      </c>
      <c r="I12" s="158">
        <f t="shared" si="1"/>
        <v>44585</v>
      </c>
      <c r="J12" s="158">
        <f t="shared" si="2"/>
        <v>44585</v>
      </c>
      <c r="K12" s="222">
        <f t="shared" si="4"/>
        <v>44579</v>
      </c>
      <c r="L12" s="164">
        <v>5000000</v>
      </c>
      <c r="M12" s="172">
        <f t="shared" si="3"/>
        <v>500000000000</v>
      </c>
      <c r="N12" s="194">
        <v>7.6</v>
      </c>
    </row>
    <row r="13" spans="1:14" s="160" customFormat="1" ht="22.5" customHeight="1">
      <c r="A13" s="155">
        <v>9</v>
      </c>
      <c r="B13" s="173" t="s">
        <v>1391</v>
      </c>
      <c r="C13" s="168" t="s">
        <v>1392</v>
      </c>
      <c r="D13" s="159" t="s">
        <v>1381</v>
      </c>
      <c r="E13" s="159">
        <v>10</v>
      </c>
      <c r="F13" s="158">
        <v>41666</v>
      </c>
      <c r="G13" s="166">
        <v>45318</v>
      </c>
      <c r="H13" s="158">
        <f t="shared" si="0"/>
        <v>44588</v>
      </c>
      <c r="I13" s="158">
        <f t="shared" si="1"/>
        <v>44588</v>
      </c>
      <c r="J13" s="158">
        <f t="shared" si="2"/>
        <v>44588</v>
      </c>
      <c r="K13" s="222">
        <f t="shared" si="4"/>
        <v>44582</v>
      </c>
      <c r="L13" s="164">
        <v>600000</v>
      </c>
      <c r="M13" s="172">
        <f t="shared" si="3"/>
        <v>60000000000</v>
      </c>
      <c r="N13" s="194">
        <v>9.2</v>
      </c>
    </row>
    <row r="14" spans="1:14" s="160" customFormat="1" ht="22.5" customHeight="1">
      <c r="A14" s="155">
        <v>10</v>
      </c>
      <c r="B14" s="156" t="s">
        <v>1393</v>
      </c>
      <c r="C14" s="165" t="s">
        <v>1394</v>
      </c>
      <c r="D14" s="159" t="s">
        <v>1390</v>
      </c>
      <c r="E14" s="155">
        <v>15</v>
      </c>
      <c r="F14" s="166">
        <v>40571</v>
      </c>
      <c r="G14" s="166" t="s">
        <v>1395</v>
      </c>
      <c r="H14" s="158">
        <f t="shared" si="0"/>
        <v>44589</v>
      </c>
      <c r="I14" s="158">
        <f t="shared" si="1"/>
        <v>44589</v>
      </c>
      <c r="J14" s="158">
        <f t="shared" si="2"/>
        <v>44589</v>
      </c>
      <c r="K14" s="222">
        <f t="shared" si="4"/>
        <v>44585</v>
      </c>
      <c r="L14" s="163">
        <v>2600000</v>
      </c>
      <c r="M14" s="172">
        <f t="shared" si="3"/>
        <v>260000000000</v>
      </c>
      <c r="N14" s="195">
        <v>11.5</v>
      </c>
    </row>
    <row r="15" spans="1:14" s="160" customFormat="1" ht="22.5" customHeight="1">
      <c r="A15" s="155">
        <v>11</v>
      </c>
      <c r="B15" s="186" t="s">
        <v>1439</v>
      </c>
      <c r="C15" s="187" t="s">
        <v>1440</v>
      </c>
      <c r="D15" s="188" t="s">
        <v>1381</v>
      </c>
      <c r="E15" s="188">
        <v>5</v>
      </c>
      <c r="F15" s="190">
        <v>42774</v>
      </c>
      <c r="G15" s="189">
        <v>44600</v>
      </c>
      <c r="H15" s="190">
        <f t="shared" si="0"/>
        <v>44600</v>
      </c>
      <c r="I15" s="190">
        <f t="shared" si="1"/>
        <v>44600</v>
      </c>
      <c r="J15" s="190">
        <f t="shared" si="2"/>
        <v>44600</v>
      </c>
      <c r="K15" s="221">
        <v>44587</v>
      </c>
      <c r="L15" s="191">
        <v>20000000</v>
      </c>
      <c r="M15" s="192">
        <f t="shared" si="3"/>
        <v>2000000000000</v>
      </c>
      <c r="N15" s="196">
        <v>5.4</v>
      </c>
    </row>
    <row r="16" spans="1:14" s="160" customFormat="1" ht="22.5" customHeight="1">
      <c r="A16" s="155">
        <v>12</v>
      </c>
      <c r="B16" s="186" t="s">
        <v>1441</v>
      </c>
      <c r="C16" s="187" t="s">
        <v>1442</v>
      </c>
      <c r="D16" s="188" t="s">
        <v>1381</v>
      </c>
      <c r="E16" s="188">
        <v>10</v>
      </c>
      <c r="F16" s="190">
        <v>42774</v>
      </c>
      <c r="G16" s="189">
        <v>46426</v>
      </c>
      <c r="H16" s="190">
        <f t="shared" si="0"/>
        <v>44600</v>
      </c>
      <c r="I16" s="190">
        <f t="shared" si="1"/>
        <v>44600</v>
      </c>
      <c r="J16" s="190">
        <f t="shared" si="2"/>
        <v>44600</v>
      </c>
      <c r="K16" s="221">
        <v>44587</v>
      </c>
      <c r="L16" s="191">
        <v>15000000</v>
      </c>
      <c r="M16" s="192">
        <f t="shared" si="3"/>
        <v>1500000000000</v>
      </c>
      <c r="N16" s="196">
        <v>6.7</v>
      </c>
    </row>
    <row r="17" spans="1:14" s="160" customFormat="1" ht="22.5" customHeight="1">
      <c r="A17" s="155">
        <v>13</v>
      </c>
      <c r="B17" s="186" t="s">
        <v>1443</v>
      </c>
      <c r="C17" s="187" t="s">
        <v>1444</v>
      </c>
      <c r="D17" s="188" t="s">
        <v>1381</v>
      </c>
      <c r="E17" s="188">
        <v>15</v>
      </c>
      <c r="F17" s="190">
        <v>42774</v>
      </c>
      <c r="G17" s="189">
        <v>48252</v>
      </c>
      <c r="H17" s="190">
        <f t="shared" si="0"/>
        <v>44600</v>
      </c>
      <c r="I17" s="190">
        <f t="shared" si="1"/>
        <v>44600</v>
      </c>
      <c r="J17" s="190">
        <f t="shared" si="2"/>
        <v>44600</v>
      </c>
      <c r="K17" s="221">
        <v>44587</v>
      </c>
      <c r="L17" s="191">
        <v>5000000</v>
      </c>
      <c r="M17" s="192">
        <f t="shared" si="3"/>
        <v>500000000000</v>
      </c>
      <c r="N17" s="196">
        <v>7.6</v>
      </c>
    </row>
    <row r="18" spans="1:14" s="160" customFormat="1" ht="22.5" customHeight="1">
      <c r="A18" s="155">
        <v>14</v>
      </c>
      <c r="B18" s="173" t="s">
        <v>334</v>
      </c>
      <c r="C18" s="168" t="s">
        <v>1128</v>
      </c>
      <c r="D18" s="159" t="s">
        <v>1390</v>
      </c>
      <c r="E18" s="159">
        <v>15</v>
      </c>
      <c r="F18" s="166">
        <v>39125</v>
      </c>
      <c r="G18" s="166">
        <v>44604</v>
      </c>
      <c r="H18" s="158">
        <f t="shared" si="0"/>
        <v>44604</v>
      </c>
      <c r="I18" s="158">
        <f t="shared" si="1"/>
        <v>44606</v>
      </c>
      <c r="J18" s="158">
        <f t="shared" si="2"/>
        <v>44606</v>
      </c>
      <c r="K18" s="222">
        <f t="shared" si="4"/>
        <v>44600</v>
      </c>
      <c r="L18" s="164">
        <v>10000000</v>
      </c>
      <c r="M18" s="172">
        <f t="shared" si="3"/>
        <v>1000000000000</v>
      </c>
      <c r="N18" s="194">
        <v>8.8</v>
      </c>
    </row>
    <row r="19" spans="1:14" s="160" customFormat="1" ht="22.5" customHeight="1">
      <c r="A19" s="155">
        <v>15</v>
      </c>
      <c r="B19" s="173" t="s">
        <v>1445</v>
      </c>
      <c r="C19" s="168" t="s">
        <v>1446</v>
      </c>
      <c r="D19" s="159" t="s">
        <v>1381</v>
      </c>
      <c r="E19" s="159">
        <v>5</v>
      </c>
      <c r="F19" s="158">
        <v>42780</v>
      </c>
      <c r="G19" s="166">
        <v>44606</v>
      </c>
      <c r="H19" s="158">
        <f t="shared" si="0"/>
        <v>44606</v>
      </c>
      <c r="I19" s="158">
        <f t="shared" si="1"/>
        <v>44606</v>
      </c>
      <c r="J19" s="158">
        <f t="shared" si="2"/>
        <v>44606</v>
      </c>
      <c r="K19" s="222">
        <f t="shared" si="4"/>
        <v>44600</v>
      </c>
      <c r="L19" s="164">
        <v>15000000</v>
      </c>
      <c r="M19" s="172">
        <f t="shared" si="3"/>
        <v>1500000000000</v>
      </c>
      <c r="N19" s="194">
        <v>5.3</v>
      </c>
    </row>
    <row r="20" spans="1:14" s="160" customFormat="1" ht="22.5" customHeight="1">
      <c r="A20" s="155">
        <v>16</v>
      </c>
      <c r="B20" s="173" t="s">
        <v>1447</v>
      </c>
      <c r="C20" s="168" t="s">
        <v>1448</v>
      </c>
      <c r="D20" s="159" t="s">
        <v>1381</v>
      </c>
      <c r="E20" s="159">
        <v>10</v>
      </c>
      <c r="F20" s="158">
        <v>42780</v>
      </c>
      <c r="G20" s="166">
        <v>46432</v>
      </c>
      <c r="H20" s="158">
        <f t="shared" si="0"/>
        <v>44606</v>
      </c>
      <c r="I20" s="158">
        <f t="shared" si="1"/>
        <v>44606</v>
      </c>
      <c r="J20" s="158">
        <f t="shared" si="2"/>
        <v>44606</v>
      </c>
      <c r="K20" s="222">
        <f t="shared" si="4"/>
        <v>44600</v>
      </c>
      <c r="L20" s="164">
        <v>25000000</v>
      </c>
      <c r="M20" s="172">
        <f t="shared" si="3"/>
        <v>2500000000000</v>
      </c>
      <c r="N20" s="194">
        <v>6.6</v>
      </c>
    </row>
    <row r="21" spans="1:14" s="160" customFormat="1" ht="22.5" customHeight="1">
      <c r="A21" s="155">
        <v>17</v>
      </c>
      <c r="B21" s="173" t="s">
        <v>1449</v>
      </c>
      <c r="C21" s="168" t="s">
        <v>1450</v>
      </c>
      <c r="D21" s="159" t="s">
        <v>1381</v>
      </c>
      <c r="E21" s="159">
        <v>15</v>
      </c>
      <c r="F21" s="158">
        <v>42780</v>
      </c>
      <c r="G21" s="166">
        <v>48258</v>
      </c>
      <c r="H21" s="158">
        <f t="shared" si="0"/>
        <v>44606</v>
      </c>
      <c r="I21" s="158">
        <f t="shared" si="1"/>
        <v>44606</v>
      </c>
      <c r="J21" s="158">
        <f t="shared" si="2"/>
        <v>44606</v>
      </c>
      <c r="K21" s="222">
        <f t="shared" si="4"/>
        <v>44600</v>
      </c>
      <c r="L21" s="164">
        <v>10500000</v>
      </c>
      <c r="M21" s="172">
        <f t="shared" si="3"/>
        <v>1050000000000</v>
      </c>
      <c r="N21" s="194">
        <v>7.6</v>
      </c>
    </row>
    <row r="22" spans="1:14" s="160" customFormat="1" ht="22.5" customHeight="1">
      <c r="A22" s="155">
        <v>18</v>
      </c>
      <c r="B22" s="156" t="s">
        <v>1396</v>
      </c>
      <c r="C22" s="165" t="s">
        <v>1397</v>
      </c>
      <c r="D22" s="159" t="s">
        <v>1381</v>
      </c>
      <c r="E22" s="155">
        <v>10</v>
      </c>
      <c r="F22" s="166">
        <v>41337</v>
      </c>
      <c r="G22" s="166">
        <v>44989</v>
      </c>
      <c r="H22" s="158">
        <f t="shared" si="0"/>
        <v>44624</v>
      </c>
      <c r="I22" s="158">
        <f t="shared" si="1"/>
        <v>44624</v>
      </c>
      <c r="J22" s="158">
        <f t="shared" si="2"/>
        <v>44624</v>
      </c>
      <c r="K22" s="222">
        <f t="shared" si="4"/>
        <v>44620</v>
      </c>
      <c r="L22" s="163">
        <v>1850000</v>
      </c>
      <c r="M22" s="172">
        <f t="shared" si="3"/>
        <v>185000000000</v>
      </c>
      <c r="N22" s="195">
        <v>9.4</v>
      </c>
    </row>
    <row r="23" spans="1:14" s="160" customFormat="1" ht="22.5" customHeight="1">
      <c r="A23" s="155">
        <v>19</v>
      </c>
      <c r="B23" s="156" t="s">
        <v>1398</v>
      </c>
      <c r="C23" s="165" t="s">
        <v>1399</v>
      </c>
      <c r="D23" s="159" t="s">
        <v>1381</v>
      </c>
      <c r="E23" s="155">
        <v>10</v>
      </c>
      <c r="F23" s="158">
        <v>41346</v>
      </c>
      <c r="G23" s="158">
        <v>44998</v>
      </c>
      <c r="H23" s="158">
        <f t="shared" si="0"/>
        <v>44633</v>
      </c>
      <c r="I23" s="158">
        <f t="shared" si="1"/>
        <v>44634</v>
      </c>
      <c r="J23" s="158">
        <f t="shared" si="2"/>
        <v>44634</v>
      </c>
      <c r="K23" s="222">
        <f t="shared" si="4"/>
        <v>44628</v>
      </c>
      <c r="L23" s="163">
        <v>1000000</v>
      </c>
      <c r="M23" s="172">
        <f t="shared" si="3"/>
        <v>100000000000</v>
      </c>
      <c r="N23" s="195">
        <v>9.4</v>
      </c>
    </row>
    <row r="24" spans="1:14" s="204" customFormat="1" ht="22.5" customHeight="1">
      <c r="A24" s="155">
        <v>20</v>
      </c>
      <c r="B24" s="156" t="s">
        <v>1400</v>
      </c>
      <c r="C24" s="157" t="s">
        <v>1401</v>
      </c>
      <c r="D24" s="159" t="s">
        <v>1381</v>
      </c>
      <c r="E24" s="155">
        <v>10</v>
      </c>
      <c r="F24" s="158">
        <v>41358</v>
      </c>
      <c r="G24" s="158">
        <v>45010</v>
      </c>
      <c r="H24" s="158">
        <f t="shared" si="0"/>
        <v>44645</v>
      </c>
      <c r="I24" s="158">
        <f t="shared" si="1"/>
        <v>44645</v>
      </c>
      <c r="J24" s="158">
        <f t="shared" si="2"/>
        <v>44645</v>
      </c>
      <c r="K24" s="222">
        <f t="shared" si="4"/>
        <v>44641</v>
      </c>
      <c r="L24" s="163">
        <v>4500000</v>
      </c>
      <c r="M24" s="172">
        <f t="shared" si="3"/>
        <v>450000000000</v>
      </c>
      <c r="N24" s="195">
        <v>9.4</v>
      </c>
    </row>
    <row r="25" spans="1:14" s="204" customFormat="1" ht="21" customHeight="1">
      <c r="A25" s="155">
        <v>21</v>
      </c>
      <c r="B25" s="156" t="s">
        <v>1402</v>
      </c>
      <c r="C25" s="157" t="s">
        <v>1403</v>
      </c>
      <c r="D25" s="159" t="s">
        <v>1381</v>
      </c>
      <c r="E25" s="155">
        <v>10</v>
      </c>
      <c r="F25" s="158">
        <v>41362</v>
      </c>
      <c r="G25" s="158">
        <v>45014</v>
      </c>
      <c r="H25" s="158">
        <f t="shared" si="0"/>
        <v>44649</v>
      </c>
      <c r="I25" s="158">
        <f t="shared" si="1"/>
        <v>44649</v>
      </c>
      <c r="J25" s="158">
        <f t="shared" si="2"/>
        <v>44649</v>
      </c>
      <c r="K25" s="222">
        <f t="shared" si="4"/>
        <v>44643</v>
      </c>
      <c r="L25" s="163">
        <v>1000000</v>
      </c>
      <c r="M25" s="172">
        <f t="shared" si="3"/>
        <v>100000000000</v>
      </c>
      <c r="N25" s="195">
        <v>9.3</v>
      </c>
    </row>
    <row r="26" spans="1:14" s="204" customFormat="1" ht="21" customHeight="1">
      <c r="A26" s="155">
        <v>22</v>
      </c>
      <c r="B26" s="156" t="s">
        <v>1404</v>
      </c>
      <c r="C26" s="157" t="s">
        <v>1405</v>
      </c>
      <c r="D26" s="159" t="s">
        <v>1381</v>
      </c>
      <c r="E26" s="155">
        <v>10</v>
      </c>
      <c r="F26" s="158">
        <v>41369</v>
      </c>
      <c r="G26" s="158">
        <v>45021</v>
      </c>
      <c r="H26" s="158">
        <f t="shared" si="0"/>
        <v>44656</v>
      </c>
      <c r="I26" s="158">
        <f t="shared" si="1"/>
        <v>44656</v>
      </c>
      <c r="J26" s="158">
        <f t="shared" si="2"/>
        <v>44656</v>
      </c>
      <c r="K26" s="222">
        <f t="shared" si="4"/>
        <v>44650</v>
      </c>
      <c r="L26" s="163">
        <v>4000000</v>
      </c>
      <c r="M26" s="172">
        <f t="shared" si="3"/>
        <v>400000000000</v>
      </c>
      <c r="N26" s="195">
        <v>9.4</v>
      </c>
    </row>
    <row r="27" spans="1:14" s="204" customFormat="1" ht="22.5" customHeight="1">
      <c r="A27" s="155">
        <v>23</v>
      </c>
      <c r="B27" s="156" t="s">
        <v>1406</v>
      </c>
      <c r="C27" s="157" t="s">
        <v>1407</v>
      </c>
      <c r="D27" s="159" t="s">
        <v>1381</v>
      </c>
      <c r="E27" s="155">
        <v>10</v>
      </c>
      <c r="F27" s="158">
        <v>41380</v>
      </c>
      <c r="G27" s="158">
        <v>45032</v>
      </c>
      <c r="H27" s="158">
        <f t="shared" si="0"/>
        <v>44667</v>
      </c>
      <c r="I27" s="158">
        <f t="shared" si="1"/>
        <v>44669</v>
      </c>
      <c r="J27" s="158">
        <f t="shared" si="2"/>
        <v>44669</v>
      </c>
      <c r="K27" s="222">
        <f t="shared" si="4"/>
        <v>44663</v>
      </c>
      <c r="L27" s="163">
        <v>2000000</v>
      </c>
      <c r="M27" s="172">
        <f t="shared" si="3"/>
        <v>200000000000</v>
      </c>
      <c r="N27" s="195">
        <v>9.4</v>
      </c>
    </row>
    <row r="28" spans="1:14" s="204" customFormat="1" ht="22.5" customHeight="1">
      <c r="A28" s="155">
        <v>24</v>
      </c>
      <c r="B28" s="173" t="s">
        <v>335</v>
      </c>
      <c r="C28" s="168" t="s">
        <v>1129</v>
      </c>
      <c r="D28" s="159" t="s">
        <v>1390</v>
      </c>
      <c r="E28" s="159">
        <v>15</v>
      </c>
      <c r="F28" s="158">
        <v>39191</v>
      </c>
      <c r="G28" s="166">
        <v>44670</v>
      </c>
      <c r="H28" s="158">
        <f t="shared" si="0"/>
        <v>44670</v>
      </c>
      <c r="I28" s="158">
        <f t="shared" si="1"/>
        <v>44670</v>
      </c>
      <c r="J28" s="158">
        <f t="shared" si="2"/>
        <v>44670</v>
      </c>
      <c r="K28" s="222">
        <f t="shared" si="4"/>
        <v>44664</v>
      </c>
      <c r="L28" s="164">
        <v>10000000</v>
      </c>
      <c r="M28" s="172">
        <f t="shared" si="3"/>
        <v>1000000000000</v>
      </c>
      <c r="N28" s="194">
        <v>7.6</v>
      </c>
    </row>
    <row r="29" spans="1:14" s="204" customFormat="1" ht="22.5" customHeight="1">
      <c r="A29" s="155">
        <v>25</v>
      </c>
      <c r="B29" s="156" t="s">
        <v>1408</v>
      </c>
      <c r="C29" s="157" t="s">
        <v>1409</v>
      </c>
      <c r="D29" s="159" t="s">
        <v>1381</v>
      </c>
      <c r="E29" s="155">
        <v>10</v>
      </c>
      <c r="F29" s="158">
        <v>41388</v>
      </c>
      <c r="G29" s="158">
        <v>45040</v>
      </c>
      <c r="H29" s="158">
        <f t="shared" si="0"/>
        <v>44675</v>
      </c>
      <c r="I29" s="158">
        <f t="shared" si="1"/>
        <v>44676</v>
      </c>
      <c r="J29" s="158">
        <f t="shared" si="2"/>
        <v>44676</v>
      </c>
      <c r="K29" s="222">
        <f t="shared" si="4"/>
        <v>44670</v>
      </c>
      <c r="L29" s="163">
        <v>1000000</v>
      </c>
      <c r="M29" s="172">
        <f t="shared" si="3"/>
        <v>100000000000</v>
      </c>
      <c r="N29" s="195">
        <v>9.4</v>
      </c>
    </row>
    <row r="30" spans="1:14" s="204" customFormat="1" ht="22.5" customHeight="1">
      <c r="A30" s="155">
        <v>26</v>
      </c>
      <c r="B30" s="173" t="s">
        <v>336</v>
      </c>
      <c r="C30" s="168" t="s">
        <v>1130</v>
      </c>
      <c r="D30" s="159" t="s">
        <v>1381</v>
      </c>
      <c r="E30" s="159">
        <v>15</v>
      </c>
      <c r="F30" s="158">
        <v>39253</v>
      </c>
      <c r="G30" s="166">
        <v>44732</v>
      </c>
      <c r="H30" s="158">
        <f t="shared" si="0"/>
        <v>44732</v>
      </c>
      <c r="I30" s="158">
        <f t="shared" si="1"/>
        <v>44732</v>
      </c>
      <c r="J30" s="158">
        <f t="shared" si="2"/>
        <v>44732</v>
      </c>
      <c r="K30" s="222">
        <f t="shared" si="4"/>
        <v>44726</v>
      </c>
      <c r="L30" s="164">
        <v>5000000</v>
      </c>
      <c r="M30" s="172">
        <f t="shared" si="3"/>
        <v>500000000000</v>
      </c>
      <c r="N30" s="194">
        <v>8</v>
      </c>
    </row>
    <row r="31" spans="1:14" s="160" customFormat="1" ht="22.5" customHeight="1">
      <c r="A31" s="155">
        <v>27</v>
      </c>
      <c r="B31" s="173" t="s">
        <v>338</v>
      </c>
      <c r="C31" s="168" t="s">
        <v>1132</v>
      </c>
      <c r="D31" s="159" t="s">
        <v>1390</v>
      </c>
      <c r="E31" s="159">
        <v>15</v>
      </c>
      <c r="F31" s="158">
        <v>39280</v>
      </c>
      <c r="G31" s="166">
        <v>44759</v>
      </c>
      <c r="H31" s="158">
        <f t="shared" si="0"/>
        <v>44759</v>
      </c>
      <c r="I31" s="158">
        <f t="shared" si="1"/>
        <v>44760</v>
      </c>
      <c r="J31" s="158">
        <f t="shared" si="2"/>
        <v>44760</v>
      </c>
      <c r="K31" s="222">
        <f t="shared" si="4"/>
        <v>44754</v>
      </c>
      <c r="L31" s="164">
        <v>1000000</v>
      </c>
      <c r="M31" s="172">
        <f t="shared" si="3"/>
        <v>100000000000</v>
      </c>
      <c r="N31" s="194">
        <v>8.4</v>
      </c>
    </row>
    <row r="32" spans="1:14" s="160" customFormat="1" ht="22.5" customHeight="1">
      <c r="A32" s="155">
        <v>28</v>
      </c>
      <c r="B32" s="173" t="s">
        <v>391</v>
      </c>
      <c r="C32" s="168" t="s">
        <v>1142</v>
      </c>
      <c r="D32" s="159" t="s">
        <v>1381</v>
      </c>
      <c r="E32" s="159">
        <v>15</v>
      </c>
      <c r="F32" s="158">
        <v>39647</v>
      </c>
      <c r="G32" s="166">
        <v>45125</v>
      </c>
      <c r="H32" s="158">
        <f t="shared" si="0"/>
        <v>44760</v>
      </c>
      <c r="I32" s="158">
        <f t="shared" si="1"/>
        <v>44760</v>
      </c>
      <c r="J32" s="158">
        <f t="shared" si="2"/>
        <v>44760</v>
      </c>
      <c r="K32" s="222">
        <f t="shared" si="4"/>
        <v>44754</v>
      </c>
      <c r="L32" s="164">
        <v>70000</v>
      </c>
      <c r="M32" s="172">
        <f t="shared" si="3"/>
        <v>7000000000</v>
      </c>
      <c r="N32" s="194">
        <v>15</v>
      </c>
    </row>
    <row r="33" spans="1:14" s="160" customFormat="1" ht="22.5" customHeight="1">
      <c r="A33" s="155">
        <v>29</v>
      </c>
      <c r="B33" s="173" t="s">
        <v>337</v>
      </c>
      <c r="C33" s="168" t="s">
        <v>1131</v>
      </c>
      <c r="D33" s="159" t="s">
        <v>1381</v>
      </c>
      <c r="E33" s="159">
        <v>15</v>
      </c>
      <c r="F33" s="158">
        <v>39289</v>
      </c>
      <c r="G33" s="166">
        <v>44768</v>
      </c>
      <c r="H33" s="158">
        <f t="shared" si="0"/>
        <v>44768</v>
      </c>
      <c r="I33" s="158">
        <f t="shared" si="1"/>
        <v>44768</v>
      </c>
      <c r="J33" s="158">
        <f t="shared" si="2"/>
        <v>44768</v>
      </c>
      <c r="K33" s="222">
        <f t="shared" si="4"/>
        <v>44762</v>
      </c>
      <c r="L33" s="164">
        <v>4000000</v>
      </c>
      <c r="M33" s="172">
        <f t="shared" si="3"/>
        <v>400000000000</v>
      </c>
      <c r="N33" s="194">
        <v>8.4</v>
      </c>
    </row>
    <row r="34" spans="1:14" s="160" customFormat="1" ht="22.5" customHeight="1">
      <c r="A34" s="155">
        <v>30</v>
      </c>
      <c r="B34" s="173" t="s">
        <v>393</v>
      </c>
      <c r="C34" s="168" t="s">
        <v>1144</v>
      </c>
      <c r="D34" s="159" t="s">
        <v>1381</v>
      </c>
      <c r="E34" s="159">
        <v>15</v>
      </c>
      <c r="F34" s="158">
        <v>39664</v>
      </c>
      <c r="G34" s="166">
        <v>45142</v>
      </c>
      <c r="H34" s="158">
        <f t="shared" si="0"/>
        <v>44777</v>
      </c>
      <c r="I34" s="158">
        <f t="shared" si="1"/>
        <v>44777</v>
      </c>
      <c r="J34" s="158">
        <f t="shared" si="2"/>
        <v>44777</v>
      </c>
      <c r="K34" s="222">
        <f t="shared" si="4"/>
        <v>44771</v>
      </c>
      <c r="L34" s="164">
        <v>1290000</v>
      </c>
      <c r="M34" s="172">
        <f t="shared" si="3"/>
        <v>129000000000</v>
      </c>
      <c r="N34" s="194">
        <v>15</v>
      </c>
    </row>
    <row r="35" spans="1:14" s="160" customFormat="1" ht="22.5" customHeight="1">
      <c r="A35" s="155">
        <v>31</v>
      </c>
      <c r="B35" s="173" t="s">
        <v>392</v>
      </c>
      <c r="C35" s="168" t="s">
        <v>1143</v>
      </c>
      <c r="D35" s="159" t="s">
        <v>1381</v>
      </c>
      <c r="E35" s="159">
        <v>15</v>
      </c>
      <c r="F35" s="158">
        <v>39680</v>
      </c>
      <c r="G35" s="166">
        <v>45158</v>
      </c>
      <c r="H35" s="158">
        <f t="shared" si="0"/>
        <v>44793</v>
      </c>
      <c r="I35" s="158">
        <f t="shared" si="1"/>
        <v>44795</v>
      </c>
      <c r="J35" s="158">
        <f t="shared" si="2"/>
        <v>44795</v>
      </c>
      <c r="K35" s="222">
        <f t="shared" si="4"/>
        <v>44789</v>
      </c>
      <c r="L35" s="164">
        <v>1000000</v>
      </c>
      <c r="M35" s="172">
        <f t="shared" si="3"/>
        <v>100000000000</v>
      </c>
      <c r="N35" s="194">
        <v>15</v>
      </c>
    </row>
    <row r="36" spans="1:14" s="160" customFormat="1" ht="22.5" customHeight="1">
      <c r="A36" s="155">
        <v>32</v>
      </c>
      <c r="B36" s="173" t="s">
        <v>1410</v>
      </c>
      <c r="C36" s="168" t="s">
        <v>1411</v>
      </c>
      <c r="D36" s="159" t="s">
        <v>1381</v>
      </c>
      <c r="E36" s="159">
        <v>15</v>
      </c>
      <c r="F36" s="158">
        <v>42237</v>
      </c>
      <c r="G36" s="166">
        <v>47716</v>
      </c>
      <c r="H36" s="158">
        <f t="shared" si="0"/>
        <v>44794</v>
      </c>
      <c r="I36" s="158">
        <f t="shared" si="1"/>
        <v>44795</v>
      </c>
      <c r="J36" s="158">
        <f t="shared" si="2"/>
        <v>44795</v>
      </c>
      <c r="K36" s="222">
        <f t="shared" si="4"/>
        <v>44789</v>
      </c>
      <c r="L36" s="164">
        <v>2000000</v>
      </c>
      <c r="M36" s="172">
        <f t="shared" si="3"/>
        <v>200000000000</v>
      </c>
      <c r="N36" s="194">
        <v>7.9</v>
      </c>
    </row>
    <row r="37" spans="1:14" s="160" customFormat="1" ht="22.5" customHeight="1">
      <c r="A37" s="155">
        <v>33</v>
      </c>
      <c r="B37" s="173" t="s">
        <v>368</v>
      </c>
      <c r="C37" s="168" t="s">
        <v>1196</v>
      </c>
      <c r="D37" s="159" t="s">
        <v>1390</v>
      </c>
      <c r="E37" s="159">
        <v>15</v>
      </c>
      <c r="F37" s="158">
        <v>39689</v>
      </c>
      <c r="G37" s="166">
        <v>45167</v>
      </c>
      <c r="H37" s="158">
        <f t="shared" si="0"/>
        <v>44802</v>
      </c>
      <c r="I37" s="158">
        <f t="shared" si="1"/>
        <v>44802</v>
      </c>
      <c r="J37" s="158">
        <f t="shared" si="2"/>
        <v>44802</v>
      </c>
      <c r="K37" s="222">
        <f t="shared" si="4"/>
        <v>44796</v>
      </c>
      <c r="L37" s="164">
        <v>3200000</v>
      </c>
      <c r="M37" s="172">
        <f t="shared" si="3"/>
        <v>320000000000</v>
      </c>
      <c r="N37" s="194">
        <v>15</v>
      </c>
    </row>
    <row r="38" spans="1:14" s="160" customFormat="1" ht="22.5" customHeight="1">
      <c r="A38" s="155">
        <v>34</v>
      </c>
      <c r="B38" s="186" t="s">
        <v>1412</v>
      </c>
      <c r="C38" s="187" t="s">
        <v>1413</v>
      </c>
      <c r="D38" s="188" t="s">
        <v>1381</v>
      </c>
      <c r="E38" s="188">
        <v>15</v>
      </c>
      <c r="F38" s="190">
        <v>42248</v>
      </c>
      <c r="G38" s="189">
        <v>47727</v>
      </c>
      <c r="H38" s="190">
        <f t="shared" si="0"/>
        <v>44805</v>
      </c>
      <c r="I38" s="190">
        <v>44809</v>
      </c>
      <c r="J38" s="190">
        <f t="shared" si="2"/>
        <v>44809</v>
      </c>
      <c r="K38" s="221">
        <v>44799</v>
      </c>
      <c r="L38" s="191">
        <v>290000</v>
      </c>
      <c r="M38" s="192">
        <f t="shared" si="3"/>
        <v>29000000000</v>
      </c>
      <c r="N38" s="196">
        <v>7.9</v>
      </c>
    </row>
    <row r="39" spans="1:14" s="160" customFormat="1" ht="22.5" customHeight="1">
      <c r="A39" s="155">
        <v>35</v>
      </c>
      <c r="B39" s="173" t="s">
        <v>369</v>
      </c>
      <c r="C39" s="168" t="s">
        <v>1197</v>
      </c>
      <c r="D39" s="159" t="s">
        <v>1390</v>
      </c>
      <c r="E39" s="159">
        <v>15</v>
      </c>
      <c r="F39" s="158">
        <v>39701</v>
      </c>
      <c r="G39" s="166">
        <v>45179</v>
      </c>
      <c r="H39" s="158">
        <f t="shared" si="0"/>
        <v>44814</v>
      </c>
      <c r="I39" s="158">
        <f t="shared" si="1"/>
        <v>44816</v>
      </c>
      <c r="J39" s="158">
        <f t="shared" si="2"/>
        <v>44816</v>
      </c>
      <c r="K39" s="222">
        <f t="shared" si="4"/>
        <v>44810</v>
      </c>
      <c r="L39" s="164">
        <v>1300000</v>
      </c>
      <c r="M39" s="172">
        <f t="shared" si="3"/>
        <v>130000000000</v>
      </c>
      <c r="N39" s="194">
        <v>15</v>
      </c>
    </row>
    <row r="40" spans="1:14" s="160" customFormat="1" ht="22.5" customHeight="1">
      <c r="A40" s="155">
        <v>36</v>
      </c>
      <c r="B40" s="173" t="s">
        <v>394</v>
      </c>
      <c r="C40" s="168" t="s">
        <v>1205</v>
      </c>
      <c r="D40" s="159" t="s">
        <v>1381</v>
      </c>
      <c r="E40" s="159">
        <v>15</v>
      </c>
      <c r="F40" s="158">
        <v>39706</v>
      </c>
      <c r="G40" s="166">
        <v>45184</v>
      </c>
      <c r="H40" s="158">
        <f t="shared" si="0"/>
        <v>44819</v>
      </c>
      <c r="I40" s="158">
        <f t="shared" si="1"/>
        <v>44819</v>
      </c>
      <c r="J40" s="158">
        <f t="shared" si="2"/>
        <v>44819</v>
      </c>
      <c r="K40" s="222">
        <f t="shared" si="4"/>
        <v>44813</v>
      </c>
      <c r="L40" s="164">
        <v>1100000</v>
      </c>
      <c r="M40" s="172">
        <f t="shared" si="3"/>
        <v>110000000000</v>
      </c>
      <c r="N40" s="194">
        <v>15</v>
      </c>
    </row>
    <row r="41" spans="1:14" s="160" customFormat="1" ht="22.5" customHeight="1">
      <c r="A41" s="155">
        <v>37</v>
      </c>
      <c r="B41" s="173" t="s">
        <v>370</v>
      </c>
      <c r="C41" s="168" t="s">
        <v>1198</v>
      </c>
      <c r="D41" s="159" t="s">
        <v>1390</v>
      </c>
      <c r="E41" s="159">
        <v>15</v>
      </c>
      <c r="F41" s="158">
        <v>39707</v>
      </c>
      <c r="G41" s="166">
        <v>45185</v>
      </c>
      <c r="H41" s="158">
        <f t="shared" si="0"/>
        <v>44820</v>
      </c>
      <c r="I41" s="158">
        <f t="shared" si="1"/>
        <v>44820</v>
      </c>
      <c r="J41" s="158">
        <f t="shared" si="2"/>
        <v>44820</v>
      </c>
      <c r="K41" s="222">
        <f t="shared" si="4"/>
        <v>44816</v>
      </c>
      <c r="L41" s="164">
        <v>4610000</v>
      </c>
      <c r="M41" s="172">
        <f t="shared" si="3"/>
        <v>461000000000</v>
      </c>
      <c r="N41" s="194">
        <v>15</v>
      </c>
    </row>
    <row r="42" spans="1:14" s="160" customFormat="1" ht="22.5" customHeight="1">
      <c r="A42" s="155">
        <v>38</v>
      </c>
      <c r="B42" s="173" t="s">
        <v>1414</v>
      </c>
      <c r="C42" s="168" t="s">
        <v>1415</v>
      </c>
      <c r="D42" s="159" t="s">
        <v>1381</v>
      </c>
      <c r="E42" s="159">
        <v>10</v>
      </c>
      <c r="F42" s="158">
        <v>41537</v>
      </c>
      <c r="G42" s="166">
        <v>45189</v>
      </c>
      <c r="H42" s="158">
        <f t="shared" si="0"/>
        <v>44824</v>
      </c>
      <c r="I42" s="158">
        <f t="shared" si="1"/>
        <v>44824</v>
      </c>
      <c r="J42" s="158">
        <f t="shared" si="2"/>
        <v>44824</v>
      </c>
      <c r="K42" s="222">
        <f t="shared" si="4"/>
        <v>44818</v>
      </c>
      <c r="L42" s="164">
        <v>1000000</v>
      </c>
      <c r="M42" s="172">
        <f t="shared" si="3"/>
        <v>100000000000</v>
      </c>
      <c r="N42" s="194">
        <v>9.2</v>
      </c>
    </row>
    <row r="43" spans="1:14" s="160" customFormat="1" ht="22.5" customHeight="1">
      <c r="A43" s="155">
        <v>39</v>
      </c>
      <c r="B43" s="173" t="s">
        <v>1416</v>
      </c>
      <c r="C43" s="168" t="s">
        <v>1417</v>
      </c>
      <c r="D43" s="159" t="s">
        <v>1381</v>
      </c>
      <c r="E43" s="159">
        <v>15</v>
      </c>
      <c r="F43" s="158">
        <v>42268</v>
      </c>
      <c r="G43" s="166">
        <v>47747</v>
      </c>
      <c r="H43" s="158">
        <f t="shared" si="0"/>
        <v>44825</v>
      </c>
      <c r="I43" s="158">
        <f t="shared" si="1"/>
        <v>44825</v>
      </c>
      <c r="J43" s="158">
        <f t="shared" si="2"/>
        <v>44825</v>
      </c>
      <c r="K43" s="222">
        <f t="shared" si="4"/>
        <v>44819</v>
      </c>
      <c r="L43" s="164">
        <v>1250000</v>
      </c>
      <c r="M43" s="172">
        <f t="shared" si="3"/>
        <v>125000000000</v>
      </c>
      <c r="N43" s="194">
        <v>7.9</v>
      </c>
    </row>
    <row r="44" spans="1:14" s="160" customFormat="1" ht="22.5" customHeight="1">
      <c r="A44" s="155">
        <v>40</v>
      </c>
      <c r="B44" s="173" t="s">
        <v>371</v>
      </c>
      <c r="C44" s="168" t="s">
        <v>1199</v>
      </c>
      <c r="D44" s="159" t="s">
        <v>1390</v>
      </c>
      <c r="E44" s="159">
        <v>15</v>
      </c>
      <c r="F44" s="158">
        <v>39714</v>
      </c>
      <c r="G44" s="166">
        <v>45192</v>
      </c>
      <c r="H44" s="158">
        <f t="shared" si="0"/>
        <v>44827</v>
      </c>
      <c r="I44" s="158">
        <f t="shared" si="1"/>
        <v>44827</v>
      </c>
      <c r="J44" s="158">
        <f t="shared" si="2"/>
        <v>44827</v>
      </c>
      <c r="K44" s="222">
        <f t="shared" si="4"/>
        <v>44823</v>
      </c>
      <c r="L44" s="214">
        <v>1300000</v>
      </c>
      <c r="M44" s="172">
        <f t="shared" si="3"/>
        <v>130000000000</v>
      </c>
      <c r="N44" s="194">
        <v>15</v>
      </c>
    </row>
    <row r="45" spans="1:14" s="160" customFormat="1" ht="22.5" customHeight="1">
      <c r="A45" s="155">
        <v>41</v>
      </c>
      <c r="B45" s="173" t="s">
        <v>395</v>
      </c>
      <c r="C45" s="168" t="s">
        <v>1206</v>
      </c>
      <c r="D45" s="159" t="s">
        <v>1381</v>
      </c>
      <c r="E45" s="159">
        <v>15</v>
      </c>
      <c r="F45" s="158">
        <v>39721</v>
      </c>
      <c r="G45" s="166">
        <v>45199</v>
      </c>
      <c r="H45" s="158">
        <f t="shared" si="0"/>
        <v>44834</v>
      </c>
      <c r="I45" s="158">
        <f t="shared" si="1"/>
        <v>44834</v>
      </c>
      <c r="J45" s="158">
        <f t="shared" si="2"/>
        <v>44834</v>
      </c>
      <c r="K45" s="222">
        <f t="shared" si="4"/>
        <v>44830</v>
      </c>
      <c r="L45" s="214">
        <v>850000</v>
      </c>
      <c r="M45" s="172">
        <f t="shared" si="3"/>
        <v>85000000000</v>
      </c>
      <c r="N45" s="194">
        <v>15</v>
      </c>
    </row>
    <row r="46" spans="1:14" s="160" customFormat="1" ht="22.5" customHeight="1">
      <c r="A46" s="155">
        <v>42</v>
      </c>
      <c r="B46" s="173" t="s">
        <v>1418</v>
      </c>
      <c r="C46" s="168" t="s">
        <v>1419</v>
      </c>
      <c r="D46" s="159" t="s">
        <v>1381</v>
      </c>
      <c r="E46" s="159">
        <v>10</v>
      </c>
      <c r="F46" s="158">
        <v>41184</v>
      </c>
      <c r="G46" s="166">
        <v>44836</v>
      </c>
      <c r="H46" s="158">
        <f t="shared" si="0"/>
        <v>44836</v>
      </c>
      <c r="I46" s="158">
        <f t="shared" si="1"/>
        <v>44837</v>
      </c>
      <c r="J46" s="158">
        <f t="shared" si="2"/>
        <v>44837</v>
      </c>
      <c r="K46" s="222">
        <f t="shared" si="4"/>
        <v>44831</v>
      </c>
      <c r="L46" s="164">
        <v>5000000</v>
      </c>
      <c r="M46" s="172">
        <f t="shared" si="3"/>
        <v>500000000000</v>
      </c>
      <c r="N46" s="194">
        <v>9.6</v>
      </c>
    </row>
    <row r="47" spans="1:14" s="160" customFormat="1" ht="22.5" customHeight="1">
      <c r="A47" s="155">
        <v>43</v>
      </c>
      <c r="B47" s="173" t="s">
        <v>1420</v>
      </c>
      <c r="C47" s="168" t="s">
        <v>1421</v>
      </c>
      <c r="D47" s="159" t="s">
        <v>1381</v>
      </c>
      <c r="E47" s="159">
        <v>15</v>
      </c>
      <c r="F47" s="158">
        <v>42289</v>
      </c>
      <c r="G47" s="166">
        <v>47768</v>
      </c>
      <c r="H47" s="158">
        <f t="shared" si="0"/>
        <v>44846</v>
      </c>
      <c r="I47" s="158">
        <f t="shared" si="1"/>
        <v>44846</v>
      </c>
      <c r="J47" s="158">
        <f t="shared" si="2"/>
        <v>44846</v>
      </c>
      <c r="K47" s="222">
        <f t="shared" si="4"/>
        <v>44840</v>
      </c>
      <c r="L47" s="164">
        <v>500000</v>
      </c>
      <c r="M47" s="172">
        <f t="shared" si="3"/>
        <v>50000000000</v>
      </c>
      <c r="N47" s="194">
        <v>7.9</v>
      </c>
    </row>
    <row r="48" spans="1:14" s="160" customFormat="1" ht="22.5" customHeight="1">
      <c r="A48" s="155">
        <v>44</v>
      </c>
      <c r="B48" s="173" t="s">
        <v>1422</v>
      </c>
      <c r="C48" s="168" t="s">
        <v>1423</v>
      </c>
      <c r="D48" s="159" t="s">
        <v>1381</v>
      </c>
      <c r="E48" s="159">
        <v>10</v>
      </c>
      <c r="F48" s="158">
        <v>41561</v>
      </c>
      <c r="G48" s="166">
        <v>45213</v>
      </c>
      <c r="H48" s="158">
        <f t="shared" si="0"/>
        <v>44848</v>
      </c>
      <c r="I48" s="158">
        <f t="shared" si="1"/>
        <v>44848</v>
      </c>
      <c r="J48" s="158">
        <f t="shared" si="2"/>
        <v>44848</v>
      </c>
      <c r="K48" s="222">
        <f t="shared" si="4"/>
        <v>44844</v>
      </c>
      <c r="L48" s="164">
        <v>1200000</v>
      </c>
      <c r="M48" s="172">
        <f t="shared" si="3"/>
        <v>120000000000</v>
      </c>
      <c r="N48" s="194">
        <v>9.2</v>
      </c>
    </row>
    <row r="49" spans="1:14" s="160" customFormat="1" ht="22.5" customHeight="1">
      <c r="A49" s="155">
        <v>45</v>
      </c>
      <c r="B49" s="173" t="s">
        <v>1424</v>
      </c>
      <c r="C49" s="168" t="s">
        <v>1425</v>
      </c>
      <c r="D49" s="159" t="s">
        <v>1381</v>
      </c>
      <c r="E49" s="159">
        <v>10</v>
      </c>
      <c r="F49" s="158">
        <v>42293</v>
      </c>
      <c r="G49" s="166">
        <v>45946</v>
      </c>
      <c r="H49" s="158">
        <f t="shared" si="0"/>
        <v>44850</v>
      </c>
      <c r="I49" s="158">
        <f t="shared" si="1"/>
        <v>44851</v>
      </c>
      <c r="J49" s="158">
        <f t="shared" si="2"/>
        <v>44851</v>
      </c>
      <c r="K49" s="222">
        <f t="shared" si="4"/>
        <v>44845</v>
      </c>
      <c r="L49" s="164">
        <v>500000</v>
      </c>
      <c r="M49" s="172">
        <f t="shared" si="3"/>
        <v>50000000000</v>
      </c>
      <c r="N49" s="194">
        <v>7.3</v>
      </c>
    </row>
    <row r="50" spans="1:14" s="160" customFormat="1" ht="22.5" customHeight="1">
      <c r="A50" s="155">
        <v>46</v>
      </c>
      <c r="B50" s="173" t="s">
        <v>1426</v>
      </c>
      <c r="C50" s="168" t="s">
        <v>1427</v>
      </c>
      <c r="D50" s="159" t="s">
        <v>1381</v>
      </c>
      <c r="E50" s="159">
        <v>15</v>
      </c>
      <c r="F50" s="158">
        <v>42293</v>
      </c>
      <c r="G50" s="166">
        <v>47772</v>
      </c>
      <c r="H50" s="158">
        <f t="shared" si="0"/>
        <v>44850</v>
      </c>
      <c r="I50" s="158">
        <f t="shared" si="1"/>
        <v>44851</v>
      </c>
      <c r="J50" s="158">
        <f t="shared" si="2"/>
        <v>44851</v>
      </c>
      <c r="K50" s="222">
        <f t="shared" si="4"/>
        <v>44845</v>
      </c>
      <c r="L50" s="164">
        <v>500000</v>
      </c>
      <c r="M50" s="172">
        <f t="shared" si="3"/>
        <v>50000000000</v>
      </c>
      <c r="N50" s="194">
        <v>7.9</v>
      </c>
    </row>
    <row r="51" spans="1:14" s="160" customFormat="1" ht="22.5" customHeight="1">
      <c r="A51" s="155">
        <v>47</v>
      </c>
      <c r="B51" s="173" t="s">
        <v>1428</v>
      </c>
      <c r="C51" s="168" t="s">
        <v>1429</v>
      </c>
      <c r="D51" s="159" t="s">
        <v>1381</v>
      </c>
      <c r="E51" s="159">
        <v>15</v>
      </c>
      <c r="F51" s="158">
        <v>42314</v>
      </c>
      <c r="G51" s="166">
        <v>47793</v>
      </c>
      <c r="H51" s="158">
        <f t="shared" si="0"/>
        <v>44871</v>
      </c>
      <c r="I51" s="158">
        <f t="shared" si="1"/>
        <v>44872</v>
      </c>
      <c r="J51" s="158">
        <f t="shared" si="2"/>
        <v>44872</v>
      </c>
      <c r="K51" s="222">
        <f t="shared" si="4"/>
        <v>44866</v>
      </c>
      <c r="L51" s="164">
        <v>200000</v>
      </c>
      <c r="M51" s="172">
        <f t="shared" si="3"/>
        <v>20000000000</v>
      </c>
      <c r="N51" s="194">
        <v>8</v>
      </c>
    </row>
    <row r="52" spans="1:14" s="160" customFormat="1" ht="22.5" customHeight="1">
      <c r="A52" s="155">
        <v>48</v>
      </c>
      <c r="B52" s="173" t="s">
        <v>1512</v>
      </c>
      <c r="C52" s="168" t="s">
        <v>1516</v>
      </c>
      <c r="D52" s="159" t="s">
        <v>1381</v>
      </c>
      <c r="E52" s="159">
        <v>15</v>
      </c>
      <c r="F52" s="158">
        <v>44146</v>
      </c>
      <c r="G52" s="166">
        <v>49624</v>
      </c>
      <c r="H52" s="158">
        <f t="shared" si="0"/>
        <v>44876</v>
      </c>
      <c r="I52" s="158">
        <f t="shared" si="1"/>
        <v>44876</v>
      </c>
      <c r="J52" s="158">
        <f t="shared" si="2"/>
        <v>44876</v>
      </c>
      <c r="K52" s="222">
        <f t="shared" si="4"/>
        <v>44872</v>
      </c>
      <c r="L52" s="223">
        <v>50000000</v>
      </c>
      <c r="M52" s="172">
        <f t="shared" si="3"/>
        <v>5000000000000</v>
      </c>
      <c r="N52" s="194">
        <v>3.3</v>
      </c>
    </row>
    <row r="53" spans="1:14" s="160" customFormat="1" ht="22.5" customHeight="1">
      <c r="A53" s="155">
        <v>49</v>
      </c>
      <c r="B53" s="173" t="s">
        <v>1513</v>
      </c>
      <c r="C53" s="168" t="s">
        <v>1517</v>
      </c>
      <c r="D53" s="159" t="s">
        <v>1381</v>
      </c>
      <c r="E53" s="159">
        <v>10</v>
      </c>
      <c r="F53" s="158">
        <v>44146</v>
      </c>
      <c r="G53" s="166">
        <v>47798</v>
      </c>
      <c r="H53" s="158">
        <f t="shared" si="0"/>
        <v>44876</v>
      </c>
      <c r="I53" s="158">
        <f t="shared" si="1"/>
        <v>44876</v>
      </c>
      <c r="J53" s="158">
        <f t="shared" si="2"/>
        <v>44876</v>
      </c>
      <c r="K53" s="222">
        <f t="shared" si="4"/>
        <v>44872</v>
      </c>
      <c r="L53" s="223">
        <v>50000000</v>
      </c>
      <c r="M53" s="172">
        <f t="shared" si="3"/>
        <v>5000000000000</v>
      </c>
      <c r="N53" s="194">
        <v>3.1</v>
      </c>
    </row>
    <row r="54" spans="1:14" s="160" customFormat="1" ht="22.5" customHeight="1">
      <c r="A54" s="155">
        <v>50</v>
      </c>
      <c r="B54" s="173" t="s">
        <v>1487</v>
      </c>
      <c r="C54" s="168" t="s">
        <v>1488</v>
      </c>
      <c r="D54" s="159" t="s">
        <v>1381</v>
      </c>
      <c r="E54" s="159">
        <v>5</v>
      </c>
      <c r="F54" s="158">
        <v>43782</v>
      </c>
      <c r="G54" s="166">
        <v>45609</v>
      </c>
      <c r="H54" s="158">
        <f t="shared" si="0"/>
        <v>44878</v>
      </c>
      <c r="I54" s="158">
        <f t="shared" si="1"/>
        <v>44879</v>
      </c>
      <c r="J54" s="158">
        <f t="shared" si="2"/>
        <v>44879</v>
      </c>
      <c r="K54" s="222">
        <f t="shared" si="4"/>
        <v>44873</v>
      </c>
      <c r="L54" s="214">
        <v>2000000</v>
      </c>
      <c r="M54" s="172">
        <f t="shared" si="3"/>
        <v>200000000000</v>
      </c>
      <c r="N54" s="194">
        <v>3.7</v>
      </c>
    </row>
    <row r="55" spans="1:14" s="160" customFormat="1" ht="22.5" customHeight="1">
      <c r="A55" s="155">
        <v>51</v>
      </c>
      <c r="B55" s="173" t="s">
        <v>1489</v>
      </c>
      <c r="C55" s="168" t="s">
        <v>1490</v>
      </c>
      <c r="D55" s="159" t="s">
        <v>1381</v>
      </c>
      <c r="E55" s="159">
        <v>7</v>
      </c>
      <c r="F55" s="158">
        <v>43782</v>
      </c>
      <c r="G55" s="166">
        <v>46339</v>
      </c>
      <c r="H55" s="158">
        <f t="shared" si="0"/>
        <v>44878</v>
      </c>
      <c r="I55" s="158">
        <f t="shared" si="1"/>
        <v>44879</v>
      </c>
      <c r="J55" s="158">
        <f t="shared" si="2"/>
        <v>44879</v>
      </c>
      <c r="K55" s="222">
        <f t="shared" si="4"/>
        <v>44873</v>
      </c>
      <c r="L55" s="214">
        <v>3000000</v>
      </c>
      <c r="M55" s="172">
        <f t="shared" si="3"/>
        <v>300000000000</v>
      </c>
      <c r="N55" s="194" t="s">
        <v>1511</v>
      </c>
    </row>
    <row r="56" spans="1:14" s="203" customFormat="1" ht="21.75" customHeight="1">
      <c r="A56" s="155">
        <v>52</v>
      </c>
      <c r="B56" s="173" t="s">
        <v>1491</v>
      </c>
      <c r="C56" s="168" t="s">
        <v>1492</v>
      </c>
      <c r="D56" s="159" t="s">
        <v>1381</v>
      </c>
      <c r="E56" s="159">
        <v>10</v>
      </c>
      <c r="F56" s="158">
        <v>43782</v>
      </c>
      <c r="G56" s="166">
        <v>47435</v>
      </c>
      <c r="H56" s="158">
        <f t="shared" si="0"/>
        <v>44878</v>
      </c>
      <c r="I56" s="158">
        <f t="shared" si="1"/>
        <v>44879</v>
      </c>
      <c r="J56" s="158">
        <f t="shared" si="2"/>
        <v>44879</v>
      </c>
      <c r="K56" s="222">
        <f t="shared" si="4"/>
        <v>44873</v>
      </c>
      <c r="L56" s="164">
        <v>10000000</v>
      </c>
      <c r="M56" s="172">
        <f t="shared" si="3"/>
        <v>1000000000000</v>
      </c>
      <c r="N56" s="194">
        <v>4.5</v>
      </c>
    </row>
    <row r="57" spans="1:14" s="203" customFormat="1" ht="21.75" customHeight="1">
      <c r="A57" s="155">
        <v>53</v>
      </c>
      <c r="B57" s="173" t="s">
        <v>1493</v>
      </c>
      <c r="C57" s="168" t="s">
        <v>1494</v>
      </c>
      <c r="D57" s="159" t="s">
        <v>1381</v>
      </c>
      <c r="E57" s="159">
        <v>15</v>
      </c>
      <c r="F57" s="158">
        <v>43782</v>
      </c>
      <c r="G57" s="166">
        <v>49261</v>
      </c>
      <c r="H57" s="158">
        <f t="shared" si="0"/>
        <v>44878</v>
      </c>
      <c r="I57" s="158">
        <f t="shared" si="1"/>
        <v>44879</v>
      </c>
      <c r="J57" s="158">
        <f t="shared" si="2"/>
        <v>44879</v>
      </c>
      <c r="K57" s="222">
        <f t="shared" si="4"/>
        <v>44873</v>
      </c>
      <c r="L57" s="164">
        <v>10000000</v>
      </c>
      <c r="M57" s="172">
        <f t="shared" si="3"/>
        <v>1000000000000</v>
      </c>
      <c r="N57" s="194">
        <v>4.5</v>
      </c>
    </row>
    <row r="58" spans="1:14" s="203" customFormat="1" ht="21.75" customHeight="1">
      <c r="A58" s="155">
        <v>54</v>
      </c>
      <c r="B58" s="173" t="s">
        <v>1495</v>
      </c>
      <c r="C58" s="168" t="s">
        <v>1496</v>
      </c>
      <c r="D58" s="159" t="s">
        <v>1381</v>
      </c>
      <c r="E58" s="159">
        <v>5</v>
      </c>
      <c r="F58" s="158">
        <v>43789</v>
      </c>
      <c r="G58" s="166">
        <v>45616</v>
      </c>
      <c r="H58" s="158">
        <f t="shared" si="0"/>
        <v>44885</v>
      </c>
      <c r="I58" s="158">
        <f t="shared" si="1"/>
        <v>44886</v>
      </c>
      <c r="J58" s="158">
        <f t="shared" si="2"/>
        <v>44886</v>
      </c>
      <c r="K58" s="222">
        <f t="shared" si="4"/>
        <v>44880</v>
      </c>
      <c r="L58" s="164">
        <v>9000000</v>
      </c>
      <c r="M58" s="172">
        <f t="shared" si="3"/>
        <v>900000000000</v>
      </c>
      <c r="N58" s="194">
        <v>3.7</v>
      </c>
    </row>
    <row r="59" spans="1:14" s="203" customFormat="1" ht="21.75" customHeight="1">
      <c r="A59" s="155">
        <v>55</v>
      </c>
      <c r="B59" s="173" t="s">
        <v>1497</v>
      </c>
      <c r="C59" s="168" t="s">
        <v>1498</v>
      </c>
      <c r="D59" s="159" t="s">
        <v>1381</v>
      </c>
      <c r="E59" s="159">
        <v>7</v>
      </c>
      <c r="F59" s="158">
        <v>43789</v>
      </c>
      <c r="G59" s="166">
        <v>46346</v>
      </c>
      <c r="H59" s="158">
        <f t="shared" si="0"/>
        <v>44885</v>
      </c>
      <c r="I59" s="158">
        <f t="shared" si="1"/>
        <v>44886</v>
      </c>
      <c r="J59" s="158">
        <f t="shared" si="2"/>
        <v>44886</v>
      </c>
      <c r="K59" s="222">
        <f t="shared" si="4"/>
        <v>44880</v>
      </c>
      <c r="L59" s="164">
        <v>8500000</v>
      </c>
      <c r="M59" s="172">
        <f t="shared" si="3"/>
        <v>850000000000</v>
      </c>
      <c r="N59" s="194">
        <v>3.9</v>
      </c>
    </row>
    <row r="60" spans="1:14" s="203" customFormat="1" ht="21.75" customHeight="1">
      <c r="A60" s="155">
        <v>56</v>
      </c>
      <c r="B60" s="173" t="s">
        <v>1499</v>
      </c>
      <c r="C60" s="168" t="s">
        <v>1500</v>
      </c>
      <c r="D60" s="159" t="s">
        <v>1381</v>
      </c>
      <c r="E60" s="159">
        <v>10</v>
      </c>
      <c r="F60" s="158">
        <v>43789</v>
      </c>
      <c r="G60" s="166">
        <v>47442</v>
      </c>
      <c r="H60" s="158">
        <f t="shared" si="0"/>
        <v>44885</v>
      </c>
      <c r="I60" s="158">
        <f t="shared" si="1"/>
        <v>44886</v>
      </c>
      <c r="J60" s="158">
        <f t="shared" si="2"/>
        <v>44886</v>
      </c>
      <c r="K60" s="222">
        <f t="shared" si="4"/>
        <v>44880</v>
      </c>
      <c r="L60" s="164">
        <v>30000000</v>
      </c>
      <c r="M60" s="172">
        <f t="shared" si="3"/>
        <v>3000000000000</v>
      </c>
      <c r="N60" s="194">
        <v>4.4</v>
      </c>
    </row>
    <row r="61" spans="1:14" s="203" customFormat="1" ht="21.75" customHeight="1">
      <c r="A61" s="155">
        <v>57</v>
      </c>
      <c r="B61" s="173" t="s">
        <v>1501</v>
      </c>
      <c r="C61" s="168" t="s">
        <v>1502</v>
      </c>
      <c r="D61" s="159" t="s">
        <v>1381</v>
      </c>
      <c r="E61" s="159">
        <v>15</v>
      </c>
      <c r="F61" s="158">
        <v>43789</v>
      </c>
      <c r="G61" s="166">
        <v>49268</v>
      </c>
      <c r="H61" s="158">
        <f t="shared" si="0"/>
        <v>44885</v>
      </c>
      <c r="I61" s="158">
        <f t="shared" si="1"/>
        <v>44886</v>
      </c>
      <c r="J61" s="158">
        <f t="shared" si="2"/>
        <v>44886</v>
      </c>
      <c r="K61" s="222">
        <f t="shared" si="4"/>
        <v>44880</v>
      </c>
      <c r="L61" s="164">
        <v>30000000</v>
      </c>
      <c r="M61" s="172">
        <f t="shared" si="3"/>
        <v>3000000000000</v>
      </c>
      <c r="N61" s="194">
        <v>4.5</v>
      </c>
    </row>
    <row r="62" spans="1:14" s="203" customFormat="1" ht="21.75" customHeight="1">
      <c r="A62" s="155">
        <v>58</v>
      </c>
      <c r="B62" s="173" t="s">
        <v>1514</v>
      </c>
      <c r="C62" s="168" t="s">
        <v>1518</v>
      </c>
      <c r="D62" s="159" t="s">
        <v>1381</v>
      </c>
      <c r="E62" s="159">
        <v>10</v>
      </c>
      <c r="F62" s="158">
        <v>44158</v>
      </c>
      <c r="G62" s="166">
        <v>47810</v>
      </c>
      <c r="H62" s="158">
        <f t="shared" si="0"/>
        <v>44888</v>
      </c>
      <c r="I62" s="158">
        <f t="shared" si="1"/>
        <v>44888</v>
      </c>
      <c r="J62" s="158">
        <f t="shared" si="2"/>
        <v>44888</v>
      </c>
      <c r="K62" s="222">
        <f t="shared" si="4"/>
        <v>44882</v>
      </c>
      <c r="L62" s="223">
        <v>25000000</v>
      </c>
      <c r="M62" s="172">
        <f t="shared" si="3"/>
        <v>2500000000000</v>
      </c>
      <c r="N62" s="194">
        <v>3</v>
      </c>
    </row>
    <row r="63" spans="1:14" s="203" customFormat="1" ht="21.75" customHeight="1">
      <c r="A63" s="155">
        <v>59</v>
      </c>
      <c r="B63" s="173" t="s">
        <v>1515</v>
      </c>
      <c r="C63" s="168" t="s">
        <v>1519</v>
      </c>
      <c r="D63" s="159" t="s">
        <v>1381</v>
      </c>
      <c r="E63" s="159">
        <v>15</v>
      </c>
      <c r="F63" s="158">
        <v>44158</v>
      </c>
      <c r="G63" s="166">
        <v>49636</v>
      </c>
      <c r="H63" s="158">
        <f t="shared" si="0"/>
        <v>44888</v>
      </c>
      <c r="I63" s="158">
        <f t="shared" si="1"/>
        <v>44888</v>
      </c>
      <c r="J63" s="158">
        <f t="shared" si="2"/>
        <v>44888</v>
      </c>
      <c r="K63" s="222">
        <f t="shared" si="4"/>
        <v>44882</v>
      </c>
      <c r="L63" s="223">
        <v>25000000</v>
      </c>
      <c r="M63" s="172">
        <f t="shared" si="3"/>
        <v>2500000000000</v>
      </c>
      <c r="N63" s="194">
        <v>3.2</v>
      </c>
    </row>
    <row r="64" spans="1:14" s="203" customFormat="1" ht="21.75" customHeight="1">
      <c r="A64" s="155">
        <v>60</v>
      </c>
      <c r="B64" s="173" t="s">
        <v>1536</v>
      </c>
      <c r="C64" s="168" t="s">
        <v>1544</v>
      </c>
      <c r="D64" s="159" t="s">
        <v>1381</v>
      </c>
      <c r="E64" s="159">
        <v>5</v>
      </c>
      <c r="F64" s="158">
        <v>44524</v>
      </c>
      <c r="G64" s="166">
        <v>46350</v>
      </c>
      <c r="H64" s="158">
        <f>+DATE(2022,MONTH(G64),DAY(G64))</f>
        <v>44889</v>
      </c>
      <c r="I64" s="158">
        <f>+IF(WEEKDAY(H64)=1,H64+1,IF(WEEKDAY(H64)=7,H64+2,H64))</f>
        <v>44889</v>
      </c>
      <c r="J64" s="158">
        <f>+I64</f>
        <v>44889</v>
      </c>
      <c r="K64" s="222">
        <f>IF(WEEKDAY(I64)=6,I64-4,I64-6)</f>
        <v>44883</v>
      </c>
      <c r="L64" s="164">
        <v>10000000</v>
      </c>
      <c r="M64" s="172">
        <f>L64*100000</f>
        <v>1000000000000</v>
      </c>
      <c r="N64" s="194">
        <v>1.1</v>
      </c>
    </row>
    <row r="65" spans="1:14" s="203" customFormat="1" ht="21.75" customHeight="1">
      <c r="A65" s="155">
        <v>61</v>
      </c>
      <c r="B65" s="173" t="s">
        <v>1537</v>
      </c>
      <c r="C65" s="168" t="s">
        <v>1545</v>
      </c>
      <c r="D65" s="159" t="s">
        <v>1381</v>
      </c>
      <c r="E65" s="159">
        <v>7</v>
      </c>
      <c r="F65" s="158">
        <v>44524</v>
      </c>
      <c r="G65" s="166">
        <v>47081</v>
      </c>
      <c r="H65" s="158">
        <f>+DATE(2022,MONTH(G65),DAY(G65))</f>
        <v>44889</v>
      </c>
      <c r="I65" s="158">
        <f>+IF(WEEKDAY(H65)=1,H65+1,IF(WEEKDAY(H65)=7,H65+2,H65))</f>
        <v>44889</v>
      </c>
      <c r="J65" s="158">
        <f>+I65</f>
        <v>44889</v>
      </c>
      <c r="K65" s="222">
        <f>IF(WEEKDAY(I65)=6,I65-4,I65-6)</f>
        <v>44883</v>
      </c>
      <c r="L65" s="164">
        <v>10000000</v>
      </c>
      <c r="M65" s="172">
        <f>L65*100000</f>
        <v>1000000000000</v>
      </c>
      <c r="N65" s="194">
        <v>1.5</v>
      </c>
    </row>
    <row r="66" spans="1:14" s="203" customFormat="1" ht="21.75" customHeight="1">
      <c r="A66" s="155">
        <v>62</v>
      </c>
      <c r="B66" s="173" t="s">
        <v>1538</v>
      </c>
      <c r="C66" s="168" t="s">
        <v>1546</v>
      </c>
      <c r="D66" s="159" t="s">
        <v>1381</v>
      </c>
      <c r="E66" s="159">
        <v>10</v>
      </c>
      <c r="F66" s="158">
        <v>44524</v>
      </c>
      <c r="G66" s="166">
        <v>48176</v>
      </c>
      <c r="H66" s="158">
        <f>+DATE(2022,MONTH(G66),DAY(G66))</f>
        <v>44889</v>
      </c>
      <c r="I66" s="158">
        <f>+IF(WEEKDAY(H66)=1,H66+1,IF(WEEKDAY(H66)=7,H66+2,H66))</f>
        <v>44889</v>
      </c>
      <c r="J66" s="158">
        <f>+I66</f>
        <v>44889</v>
      </c>
      <c r="K66" s="222">
        <f>IF(WEEKDAY(I66)=6,I66-4,I66-6)</f>
        <v>44883</v>
      </c>
      <c r="L66" s="164">
        <v>10000000</v>
      </c>
      <c r="M66" s="172">
        <f>L66*100000</f>
        <v>1000000000000</v>
      </c>
      <c r="N66" s="194">
        <v>2.3</v>
      </c>
    </row>
    <row r="67" spans="1:14" s="203" customFormat="1" ht="21.75" customHeight="1">
      <c r="A67" s="155">
        <v>63</v>
      </c>
      <c r="B67" s="173" t="s">
        <v>1503</v>
      </c>
      <c r="C67" s="168" t="s">
        <v>1504</v>
      </c>
      <c r="D67" s="159" t="s">
        <v>1381</v>
      </c>
      <c r="E67" s="159">
        <v>10</v>
      </c>
      <c r="F67" s="158">
        <v>43796</v>
      </c>
      <c r="G67" s="166">
        <v>47449</v>
      </c>
      <c r="H67" s="158">
        <f t="shared" si="0"/>
        <v>44892</v>
      </c>
      <c r="I67" s="158">
        <f t="shared" si="1"/>
        <v>44893</v>
      </c>
      <c r="J67" s="158">
        <f t="shared" si="2"/>
        <v>44893</v>
      </c>
      <c r="K67" s="222">
        <f t="shared" si="4"/>
        <v>44887</v>
      </c>
      <c r="L67" s="164">
        <v>10000000</v>
      </c>
      <c r="M67" s="172">
        <f t="shared" si="3"/>
        <v>1000000000000</v>
      </c>
      <c r="N67" s="194">
        <v>4.3</v>
      </c>
    </row>
    <row r="68" spans="1:14" s="203" customFormat="1" ht="21.75" customHeight="1">
      <c r="A68" s="155">
        <v>64</v>
      </c>
      <c r="B68" s="173" t="s">
        <v>1505</v>
      </c>
      <c r="C68" s="168" t="s">
        <v>1506</v>
      </c>
      <c r="D68" s="159" t="s">
        <v>1381</v>
      </c>
      <c r="E68" s="159">
        <v>15</v>
      </c>
      <c r="F68" s="158">
        <v>43796</v>
      </c>
      <c r="G68" s="166">
        <v>49275</v>
      </c>
      <c r="H68" s="158">
        <f t="shared" si="0"/>
        <v>44892</v>
      </c>
      <c r="I68" s="158">
        <f t="shared" si="1"/>
        <v>44893</v>
      </c>
      <c r="J68" s="158">
        <f t="shared" si="2"/>
        <v>44893</v>
      </c>
      <c r="K68" s="222">
        <f t="shared" si="4"/>
        <v>44887</v>
      </c>
      <c r="L68" s="164">
        <v>11470000</v>
      </c>
      <c r="M68" s="172">
        <f t="shared" si="3"/>
        <v>1147000000000</v>
      </c>
      <c r="N68" s="194">
        <v>4.4</v>
      </c>
    </row>
    <row r="69" spans="1:14" s="203" customFormat="1" ht="21.75" customHeight="1">
      <c r="A69" s="155">
        <v>65</v>
      </c>
      <c r="B69" s="173" t="s">
        <v>1451</v>
      </c>
      <c r="C69" s="168" t="s">
        <v>1452</v>
      </c>
      <c r="D69" s="159" t="s">
        <v>1381</v>
      </c>
      <c r="E69" s="159">
        <v>5</v>
      </c>
      <c r="F69" s="158">
        <v>43068</v>
      </c>
      <c r="G69" s="166">
        <v>44894</v>
      </c>
      <c r="H69" s="158">
        <f aca="true" t="shared" si="5" ref="H69:H98">+DATE(2022,MONTH(G69),DAY(G69))</f>
        <v>44894</v>
      </c>
      <c r="I69" s="158">
        <f aca="true" t="shared" si="6" ref="I69:I98">+IF(WEEKDAY(H69)=1,H69+1,IF(WEEKDAY(H69)=7,H69+2,H69))</f>
        <v>44894</v>
      </c>
      <c r="J69" s="158">
        <f aca="true" t="shared" si="7" ref="J69:J98">+I69</f>
        <v>44894</v>
      </c>
      <c r="K69" s="222">
        <f t="shared" si="4"/>
        <v>44888</v>
      </c>
      <c r="L69" s="164">
        <v>16000000</v>
      </c>
      <c r="M69" s="172">
        <f aca="true" t="shared" si="8" ref="M69:M98">L69*100000</f>
        <v>1600000000000</v>
      </c>
      <c r="N69" s="194">
        <v>5</v>
      </c>
    </row>
    <row r="70" spans="1:14" s="203" customFormat="1" ht="21.75" customHeight="1">
      <c r="A70" s="155">
        <v>66</v>
      </c>
      <c r="B70" s="173" t="s">
        <v>1453</v>
      </c>
      <c r="C70" s="168" t="s">
        <v>1454</v>
      </c>
      <c r="D70" s="159" t="s">
        <v>1381</v>
      </c>
      <c r="E70" s="159">
        <v>15</v>
      </c>
      <c r="F70" s="158">
        <v>43068</v>
      </c>
      <c r="G70" s="166">
        <v>48547</v>
      </c>
      <c r="H70" s="158">
        <f t="shared" si="5"/>
        <v>44894</v>
      </c>
      <c r="I70" s="158">
        <f t="shared" si="6"/>
        <v>44894</v>
      </c>
      <c r="J70" s="158">
        <f t="shared" si="7"/>
        <v>44894</v>
      </c>
      <c r="K70" s="222">
        <f aca="true" t="shared" si="9" ref="K70:K98">IF(WEEKDAY(I70)=6,I70-4,I70-6)</f>
        <v>44888</v>
      </c>
      <c r="L70" s="164">
        <v>20000000</v>
      </c>
      <c r="M70" s="172">
        <f t="shared" si="8"/>
        <v>2000000000000</v>
      </c>
      <c r="N70" s="194">
        <v>6.2</v>
      </c>
    </row>
    <row r="71" spans="1:14" s="203" customFormat="1" ht="21.75" customHeight="1">
      <c r="A71" s="155">
        <v>67</v>
      </c>
      <c r="B71" s="173" t="s">
        <v>1455</v>
      </c>
      <c r="C71" s="168" t="s">
        <v>1456</v>
      </c>
      <c r="D71" s="159" t="s">
        <v>1381</v>
      </c>
      <c r="E71" s="159">
        <v>10</v>
      </c>
      <c r="F71" s="158">
        <v>43068</v>
      </c>
      <c r="G71" s="166">
        <v>46720</v>
      </c>
      <c r="H71" s="158">
        <f t="shared" si="5"/>
        <v>44894</v>
      </c>
      <c r="I71" s="158">
        <f t="shared" si="6"/>
        <v>44894</v>
      </c>
      <c r="J71" s="158">
        <f t="shared" si="7"/>
        <v>44894</v>
      </c>
      <c r="K71" s="222">
        <f t="shared" si="9"/>
        <v>44888</v>
      </c>
      <c r="L71" s="164">
        <v>11000000</v>
      </c>
      <c r="M71" s="172">
        <f t="shared" si="8"/>
        <v>1100000000000</v>
      </c>
      <c r="N71" s="194">
        <v>5.9</v>
      </c>
    </row>
    <row r="72" spans="1:14" s="203" customFormat="1" ht="21.75" customHeight="1">
      <c r="A72" s="155">
        <v>68</v>
      </c>
      <c r="B72" s="173" t="s">
        <v>1539</v>
      </c>
      <c r="C72" s="168" t="s">
        <v>1547</v>
      </c>
      <c r="D72" s="159" t="s">
        <v>1381</v>
      </c>
      <c r="E72" s="159">
        <v>10</v>
      </c>
      <c r="F72" s="158">
        <v>44533</v>
      </c>
      <c r="G72" s="166">
        <v>48185</v>
      </c>
      <c r="H72" s="158">
        <f>+DATE(2022,MONTH(G72),DAY(G72))</f>
        <v>44898</v>
      </c>
      <c r="I72" s="158">
        <f>+IF(WEEKDAY(H72)=1,H72+1,IF(WEEKDAY(H72)=7,H72+2,H72))</f>
        <v>44900</v>
      </c>
      <c r="J72" s="158">
        <f>+I72</f>
        <v>44900</v>
      </c>
      <c r="K72" s="222">
        <f>IF(WEEKDAY(I72)=6,I72-4,I72-6)</f>
        <v>44894</v>
      </c>
      <c r="L72" s="164">
        <v>15000000</v>
      </c>
      <c r="M72" s="172">
        <f>L72*100000</f>
        <v>1500000000000</v>
      </c>
      <c r="N72" s="194">
        <v>2.3</v>
      </c>
    </row>
    <row r="73" spans="1:14" s="203" customFormat="1" ht="21.75" customHeight="1">
      <c r="A73" s="155">
        <v>69</v>
      </c>
      <c r="B73" s="173" t="s">
        <v>1507</v>
      </c>
      <c r="C73" s="168" t="s">
        <v>1508</v>
      </c>
      <c r="D73" s="159" t="s">
        <v>1381</v>
      </c>
      <c r="E73" s="159">
        <v>10</v>
      </c>
      <c r="F73" s="158">
        <v>43803</v>
      </c>
      <c r="G73" s="166">
        <v>47456</v>
      </c>
      <c r="H73" s="158">
        <f t="shared" si="5"/>
        <v>44899</v>
      </c>
      <c r="I73" s="158">
        <f t="shared" si="6"/>
        <v>44900</v>
      </c>
      <c r="J73" s="158">
        <f t="shared" si="7"/>
        <v>44900</v>
      </c>
      <c r="K73" s="222">
        <f t="shared" si="9"/>
        <v>44894</v>
      </c>
      <c r="L73" s="164">
        <v>7000000</v>
      </c>
      <c r="M73" s="172">
        <f t="shared" si="8"/>
        <v>700000000000</v>
      </c>
      <c r="N73" s="194">
        <v>4.2</v>
      </c>
    </row>
    <row r="74" spans="1:14" s="203" customFormat="1" ht="21.75" customHeight="1">
      <c r="A74" s="155">
        <v>70</v>
      </c>
      <c r="B74" s="173" t="s">
        <v>1509</v>
      </c>
      <c r="C74" s="168" t="s">
        <v>1510</v>
      </c>
      <c r="D74" s="159" t="s">
        <v>1381</v>
      </c>
      <c r="E74" s="159">
        <v>15</v>
      </c>
      <c r="F74" s="158">
        <v>43803</v>
      </c>
      <c r="G74" s="166">
        <v>49282</v>
      </c>
      <c r="H74" s="158">
        <f t="shared" si="5"/>
        <v>44899</v>
      </c>
      <c r="I74" s="158">
        <f t="shared" si="6"/>
        <v>44900</v>
      </c>
      <c r="J74" s="158">
        <f t="shared" si="7"/>
        <v>44900</v>
      </c>
      <c r="K74" s="222">
        <f t="shared" si="9"/>
        <v>44894</v>
      </c>
      <c r="L74" s="164">
        <v>7000000</v>
      </c>
      <c r="M74" s="172">
        <f t="shared" si="8"/>
        <v>700000000000</v>
      </c>
      <c r="N74" s="194">
        <v>4.3</v>
      </c>
    </row>
    <row r="75" spans="1:14" s="203" customFormat="1" ht="21.75" customHeight="1">
      <c r="A75" s="155">
        <v>71</v>
      </c>
      <c r="B75" s="173" t="s">
        <v>1457</v>
      </c>
      <c r="C75" s="168" t="s">
        <v>1458</v>
      </c>
      <c r="D75" s="159" t="s">
        <v>1381</v>
      </c>
      <c r="E75" s="159">
        <v>10</v>
      </c>
      <c r="F75" s="158">
        <v>43075</v>
      </c>
      <c r="G75" s="166">
        <v>46727</v>
      </c>
      <c r="H75" s="158">
        <f t="shared" si="5"/>
        <v>44901</v>
      </c>
      <c r="I75" s="158">
        <f t="shared" si="6"/>
        <v>44901</v>
      </c>
      <c r="J75" s="158">
        <f t="shared" si="7"/>
        <v>44901</v>
      </c>
      <c r="K75" s="222">
        <f t="shared" si="9"/>
        <v>44895</v>
      </c>
      <c r="L75" s="164">
        <v>20000000</v>
      </c>
      <c r="M75" s="172">
        <f t="shared" si="8"/>
        <v>2000000000000</v>
      </c>
      <c r="N75" s="194">
        <v>5.9</v>
      </c>
    </row>
    <row r="76" spans="1:14" s="203" customFormat="1" ht="21.75" customHeight="1">
      <c r="A76" s="155">
        <v>72</v>
      </c>
      <c r="B76" s="173" t="s">
        <v>1459</v>
      </c>
      <c r="C76" s="168" t="s">
        <v>1460</v>
      </c>
      <c r="D76" s="159" t="s">
        <v>1381</v>
      </c>
      <c r="E76" s="159">
        <v>15</v>
      </c>
      <c r="F76" s="158">
        <v>43075</v>
      </c>
      <c r="G76" s="166">
        <v>48554</v>
      </c>
      <c r="H76" s="158">
        <f t="shared" si="5"/>
        <v>44901</v>
      </c>
      <c r="I76" s="158">
        <f t="shared" si="6"/>
        <v>44901</v>
      </c>
      <c r="J76" s="158">
        <f t="shared" si="7"/>
        <v>44901</v>
      </c>
      <c r="K76" s="222">
        <f t="shared" si="9"/>
        <v>44895</v>
      </c>
      <c r="L76" s="164">
        <v>20000000</v>
      </c>
      <c r="M76" s="172">
        <f t="shared" si="8"/>
        <v>2000000000000</v>
      </c>
      <c r="N76" s="194">
        <v>6.2</v>
      </c>
    </row>
    <row r="77" spans="1:14" s="203" customFormat="1" ht="21.75" customHeight="1">
      <c r="A77" s="155">
        <v>73</v>
      </c>
      <c r="B77" s="173" t="s">
        <v>1522</v>
      </c>
      <c r="C77" s="168" t="s">
        <v>1523</v>
      </c>
      <c r="D77" s="159" t="s">
        <v>1381</v>
      </c>
      <c r="E77" s="159">
        <v>10</v>
      </c>
      <c r="F77" s="158">
        <v>44174</v>
      </c>
      <c r="G77" s="166">
        <v>47826</v>
      </c>
      <c r="H77" s="158">
        <f t="shared" si="5"/>
        <v>44904</v>
      </c>
      <c r="I77" s="158">
        <f t="shared" si="6"/>
        <v>44904</v>
      </c>
      <c r="J77" s="158">
        <f t="shared" si="7"/>
        <v>44904</v>
      </c>
      <c r="K77" s="222">
        <f t="shared" si="9"/>
        <v>44900</v>
      </c>
      <c r="L77" s="164">
        <v>12500000</v>
      </c>
      <c r="M77" s="172">
        <f t="shared" si="8"/>
        <v>1250000000000</v>
      </c>
      <c r="N77" s="194">
        <v>2.7</v>
      </c>
    </row>
    <row r="78" spans="1:14" s="203" customFormat="1" ht="21.75" customHeight="1">
      <c r="A78" s="155">
        <v>74</v>
      </c>
      <c r="B78" s="173" t="s">
        <v>1524</v>
      </c>
      <c r="C78" s="168" t="s">
        <v>1525</v>
      </c>
      <c r="D78" s="159" t="s">
        <v>1381</v>
      </c>
      <c r="E78" s="159">
        <v>15</v>
      </c>
      <c r="F78" s="158">
        <v>44174</v>
      </c>
      <c r="G78" s="166">
        <v>49652</v>
      </c>
      <c r="H78" s="158">
        <f t="shared" si="5"/>
        <v>44904</v>
      </c>
      <c r="I78" s="158">
        <f t="shared" si="6"/>
        <v>44904</v>
      </c>
      <c r="J78" s="158">
        <f t="shared" si="7"/>
        <v>44904</v>
      </c>
      <c r="K78" s="222">
        <f t="shared" si="9"/>
        <v>44900</v>
      </c>
      <c r="L78" s="164">
        <v>26000000</v>
      </c>
      <c r="M78" s="172">
        <f t="shared" si="8"/>
        <v>2600000000000</v>
      </c>
      <c r="N78" s="194">
        <v>2.9</v>
      </c>
    </row>
    <row r="79" spans="1:14" s="203" customFormat="1" ht="21.75" customHeight="1">
      <c r="A79" s="155">
        <v>75</v>
      </c>
      <c r="B79" s="173" t="s">
        <v>1540</v>
      </c>
      <c r="C79" s="168" t="s">
        <v>1548</v>
      </c>
      <c r="D79" s="159" t="s">
        <v>1381</v>
      </c>
      <c r="E79" s="159">
        <v>5</v>
      </c>
      <c r="F79" s="158">
        <v>44540</v>
      </c>
      <c r="G79" s="166">
        <v>46366</v>
      </c>
      <c r="H79" s="158">
        <f>+DATE(2022,MONTH(G79),DAY(G79))</f>
        <v>44905</v>
      </c>
      <c r="I79" s="158">
        <f>+IF(WEEKDAY(H79)=1,H79+1,IF(WEEKDAY(H79)=7,H79+2,H79))</f>
        <v>44907</v>
      </c>
      <c r="J79" s="158">
        <f>+I79</f>
        <v>44907</v>
      </c>
      <c r="K79" s="222">
        <f>IF(WEEKDAY(I79)=6,I79-4,I79-6)</f>
        <v>44901</v>
      </c>
      <c r="L79" s="164">
        <v>5000000</v>
      </c>
      <c r="M79" s="172">
        <f>L79*100000</f>
        <v>500000000000</v>
      </c>
      <c r="N79" s="194">
        <v>1.1</v>
      </c>
    </row>
    <row r="80" spans="1:14" s="203" customFormat="1" ht="21.75" customHeight="1">
      <c r="A80" s="155">
        <v>76</v>
      </c>
      <c r="B80" s="173" t="s">
        <v>1541</v>
      </c>
      <c r="C80" s="168" t="s">
        <v>1549</v>
      </c>
      <c r="D80" s="159" t="s">
        <v>1381</v>
      </c>
      <c r="E80" s="159">
        <v>7</v>
      </c>
      <c r="F80" s="158">
        <v>44540</v>
      </c>
      <c r="G80" s="166">
        <v>47097</v>
      </c>
      <c r="H80" s="158">
        <f>+DATE(2022,MONTH(G80),DAY(G80))</f>
        <v>44905</v>
      </c>
      <c r="I80" s="158">
        <f>+IF(WEEKDAY(H80)=1,H80+1,IF(WEEKDAY(H80)=7,H80+2,H80))</f>
        <v>44907</v>
      </c>
      <c r="J80" s="158">
        <f>+I80</f>
        <v>44907</v>
      </c>
      <c r="K80" s="222">
        <f>IF(WEEKDAY(I80)=6,I80-4,I80-6)</f>
        <v>44901</v>
      </c>
      <c r="L80" s="164">
        <v>2000000</v>
      </c>
      <c r="M80" s="172">
        <f>L80*100000</f>
        <v>200000000000</v>
      </c>
      <c r="N80" s="194">
        <v>1.5</v>
      </c>
    </row>
    <row r="81" spans="1:14" s="203" customFormat="1" ht="21.75" customHeight="1">
      <c r="A81" s="155">
        <v>77</v>
      </c>
      <c r="B81" s="173" t="s">
        <v>1542</v>
      </c>
      <c r="C81" s="168" t="s">
        <v>1550</v>
      </c>
      <c r="D81" s="159" t="s">
        <v>1381</v>
      </c>
      <c r="E81" s="159">
        <v>10</v>
      </c>
      <c r="F81" s="158">
        <v>44540</v>
      </c>
      <c r="G81" s="166">
        <v>48192</v>
      </c>
      <c r="H81" s="158">
        <f>+DATE(2022,MONTH(G81),DAY(G81))</f>
        <v>44905</v>
      </c>
      <c r="I81" s="158">
        <f>+IF(WEEKDAY(H81)=1,H81+1,IF(WEEKDAY(H81)=7,H81+2,H81))</f>
        <v>44907</v>
      </c>
      <c r="J81" s="158">
        <f>+I81</f>
        <v>44907</v>
      </c>
      <c r="K81" s="222">
        <f>IF(WEEKDAY(I81)=6,I81-4,I81-6)</f>
        <v>44901</v>
      </c>
      <c r="L81" s="164">
        <v>40000000</v>
      </c>
      <c r="M81" s="172">
        <f>L81*100000</f>
        <v>4000000000000</v>
      </c>
      <c r="N81" s="194">
        <v>2.3</v>
      </c>
    </row>
    <row r="82" spans="1:14" s="203" customFormat="1" ht="21.75" customHeight="1">
      <c r="A82" s="155">
        <v>78</v>
      </c>
      <c r="B82" s="173" t="s">
        <v>1465</v>
      </c>
      <c r="C82" s="168" t="s">
        <v>1466</v>
      </c>
      <c r="D82" s="159" t="s">
        <v>1381</v>
      </c>
      <c r="E82" s="159">
        <v>7</v>
      </c>
      <c r="F82" s="158">
        <v>43446</v>
      </c>
      <c r="G82" s="166">
        <v>46003</v>
      </c>
      <c r="H82" s="158">
        <f t="shared" si="5"/>
        <v>44907</v>
      </c>
      <c r="I82" s="158">
        <f t="shared" si="6"/>
        <v>44907</v>
      </c>
      <c r="J82" s="158">
        <f t="shared" si="7"/>
        <v>44907</v>
      </c>
      <c r="K82" s="222">
        <f t="shared" si="9"/>
        <v>44901</v>
      </c>
      <c r="L82" s="164">
        <v>20000000</v>
      </c>
      <c r="M82" s="172">
        <f t="shared" si="8"/>
        <v>2000000000000</v>
      </c>
      <c r="N82" s="194">
        <v>5.5</v>
      </c>
    </row>
    <row r="83" spans="1:14" s="203" customFormat="1" ht="21.75" customHeight="1">
      <c r="A83" s="155">
        <v>79</v>
      </c>
      <c r="B83" s="173" t="s">
        <v>1467</v>
      </c>
      <c r="C83" s="168" t="s">
        <v>1468</v>
      </c>
      <c r="D83" s="159" t="s">
        <v>1381</v>
      </c>
      <c r="E83" s="159">
        <v>5</v>
      </c>
      <c r="F83" s="158">
        <v>43446</v>
      </c>
      <c r="G83" s="166">
        <v>45272</v>
      </c>
      <c r="H83" s="158">
        <f t="shared" si="5"/>
        <v>44907</v>
      </c>
      <c r="I83" s="158">
        <f t="shared" si="6"/>
        <v>44907</v>
      </c>
      <c r="J83" s="158">
        <f t="shared" si="7"/>
        <v>44907</v>
      </c>
      <c r="K83" s="222">
        <f t="shared" si="9"/>
        <v>44901</v>
      </c>
      <c r="L83" s="164">
        <v>5000000</v>
      </c>
      <c r="M83" s="172">
        <f t="shared" si="8"/>
        <v>500000000000</v>
      </c>
      <c r="N83" s="194">
        <v>5.3</v>
      </c>
    </row>
    <row r="84" spans="1:14" s="203" customFormat="1" ht="21.75" customHeight="1">
      <c r="A84" s="155">
        <v>80</v>
      </c>
      <c r="B84" s="173" t="s">
        <v>1469</v>
      </c>
      <c r="C84" s="168" t="s">
        <v>1470</v>
      </c>
      <c r="D84" s="159" t="s">
        <v>1381</v>
      </c>
      <c r="E84" s="159">
        <v>10</v>
      </c>
      <c r="F84" s="158">
        <v>43446</v>
      </c>
      <c r="G84" s="166">
        <v>47099</v>
      </c>
      <c r="H84" s="158">
        <f t="shared" si="5"/>
        <v>44907</v>
      </c>
      <c r="I84" s="158">
        <f t="shared" si="6"/>
        <v>44907</v>
      </c>
      <c r="J84" s="158">
        <f t="shared" si="7"/>
        <v>44907</v>
      </c>
      <c r="K84" s="222">
        <f t="shared" si="9"/>
        <v>44901</v>
      </c>
      <c r="L84" s="164">
        <v>12000000</v>
      </c>
      <c r="M84" s="172">
        <f t="shared" si="8"/>
        <v>1200000000000</v>
      </c>
      <c r="N84" s="194">
        <v>5.8</v>
      </c>
    </row>
    <row r="85" spans="1:14" s="203" customFormat="1" ht="21.75" customHeight="1">
      <c r="A85" s="155">
        <v>81</v>
      </c>
      <c r="B85" s="173" t="s">
        <v>1471</v>
      </c>
      <c r="C85" s="168" t="s">
        <v>1472</v>
      </c>
      <c r="D85" s="159" t="s">
        <v>1381</v>
      </c>
      <c r="E85" s="159">
        <v>15</v>
      </c>
      <c r="F85" s="158">
        <v>43446</v>
      </c>
      <c r="G85" s="166">
        <v>48925</v>
      </c>
      <c r="H85" s="158">
        <f t="shared" si="5"/>
        <v>44907</v>
      </c>
      <c r="I85" s="158">
        <f t="shared" si="6"/>
        <v>44907</v>
      </c>
      <c r="J85" s="158">
        <f t="shared" si="7"/>
        <v>44907</v>
      </c>
      <c r="K85" s="222">
        <f t="shared" si="9"/>
        <v>44901</v>
      </c>
      <c r="L85" s="164">
        <v>14950000</v>
      </c>
      <c r="M85" s="172">
        <f t="shared" si="8"/>
        <v>1495000000000</v>
      </c>
      <c r="N85" s="194">
        <v>6</v>
      </c>
    </row>
    <row r="86" spans="1:14" s="203" customFormat="1" ht="21.75" customHeight="1">
      <c r="A86" s="155">
        <v>82</v>
      </c>
      <c r="B86" s="173" t="s">
        <v>1473</v>
      </c>
      <c r="C86" s="168" t="s">
        <v>1474</v>
      </c>
      <c r="D86" s="159" t="s">
        <v>1381</v>
      </c>
      <c r="E86" s="159">
        <v>5</v>
      </c>
      <c r="F86" s="158">
        <v>43453</v>
      </c>
      <c r="G86" s="166">
        <v>45279</v>
      </c>
      <c r="H86" s="158">
        <f t="shared" si="5"/>
        <v>44914</v>
      </c>
      <c r="I86" s="158">
        <f t="shared" si="6"/>
        <v>44914</v>
      </c>
      <c r="J86" s="158">
        <f t="shared" si="7"/>
        <v>44914</v>
      </c>
      <c r="K86" s="222">
        <f t="shared" si="9"/>
        <v>44908</v>
      </c>
      <c r="L86" s="164">
        <v>7000000</v>
      </c>
      <c r="M86" s="172">
        <f t="shared" si="8"/>
        <v>700000000000</v>
      </c>
      <c r="N86" s="194">
        <v>5.3</v>
      </c>
    </row>
    <row r="87" spans="1:14" s="203" customFormat="1" ht="21.75" customHeight="1">
      <c r="A87" s="155">
        <v>83</v>
      </c>
      <c r="B87" s="173" t="s">
        <v>1475</v>
      </c>
      <c r="C87" s="168" t="s">
        <v>1476</v>
      </c>
      <c r="D87" s="159" t="s">
        <v>1381</v>
      </c>
      <c r="E87" s="159">
        <v>7</v>
      </c>
      <c r="F87" s="158">
        <v>43453</v>
      </c>
      <c r="G87" s="166">
        <v>46010</v>
      </c>
      <c r="H87" s="158">
        <f t="shared" si="5"/>
        <v>44914</v>
      </c>
      <c r="I87" s="158">
        <f t="shared" si="6"/>
        <v>44914</v>
      </c>
      <c r="J87" s="158">
        <f t="shared" si="7"/>
        <v>44914</v>
      </c>
      <c r="K87" s="222">
        <f t="shared" si="9"/>
        <v>44908</v>
      </c>
      <c r="L87" s="164">
        <v>10000000</v>
      </c>
      <c r="M87" s="172">
        <f t="shared" si="8"/>
        <v>1000000000000</v>
      </c>
      <c r="N87" s="194">
        <v>5.5</v>
      </c>
    </row>
    <row r="88" spans="1:14" s="203" customFormat="1" ht="21.75" customHeight="1">
      <c r="A88" s="155">
        <v>84</v>
      </c>
      <c r="B88" s="173" t="s">
        <v>1477</v>
      </c>
      <c r="C88" s="168" t="s">
        <v>1478</v>
      </c>
      <c r="D88" s="159" t="s">
        <v>1381</v>
      </c>
      <c r="E88" s="159">
        <v>10</v>
      </c>
      <c r="F88" s="158">
        <v>43453</v>
      </c>
      <c r="G88" s="166">
        <v>47106</v>
      </c>
      <c r="H88" s="158">
        <f t="shared" si="5"/>
        <v>44914</v>
      </c>
      <c r="I88" s="158">
        <f t="shared" si="6"/>
        <v>44914</v>
      </c>
      <c r="J88" s="158">
        <f t="shared" si="7"/>
        <v>44914</v>
      </c>
      <c r="K88" s="222">
        <f t="shared" si="9"/>
        <v>44908</v>
      </c>
      <c r="L88" s="164">
        <v>11000000</v>
      </c>
      <c r="M88" s="172">
        <f t="shared" si="8"/>
        <v>1100000000000</v>
      </c>
      <c r="N88" s="194">
        <v>5.8</v>
      </c>
    </row>
    <row r="89" spans="1:14" s="203" customFormat="1" ht="21.75" customHeight="1">
      <c r="A89" s="155">
        <v>85</v>
      </c>
      <c r="B89" s="173" t="s">
        <v>1543</v>
      </c>
      <c r="C89" s="168" t="s">
        <v>1551</v>
      </c>
      <c r="D89" s="159" t="s">
        <v>1381</v>
      </c>
      <c r="E89" s="159">
        <v>10</v>
      </c>
      <c r="F89" s="158">
        <v>44550</v>
      </c>
      <c r="G89" s="166">
        <v>48202</v>
      </c>
      <c r="H89" s="158">
        <f>+DATE(2022,MONTH(G89),DAY(G89))</f>
        <v>44915</v>
      </c>
      <c r="I89" s="158">
        <f>+IF(WEEKDAY(H89)=1,H89+1,IF(WEEKDAY(H89)=7,H89+2,H89))</f>
        <v>44915</v>
      </c>
      <c r="J89" s="158">
        <f>+I89</f>
        <v>44915</v>
      </c>
      <c r="K89" s="222">
        <f>IF(WEEKDAY(I89)=6,I89-4,I89-6)</f>
        <v>44909</v>
      </c>
      <c r="L89" s="164">
        <v>13000000</v>
      </c>
      <c r="M89" s="172">
        <f>L89*100000</f>
        <v>1300000000000</v>
      </c>
      <c r="N89" s="194">
        <v>2.5</v>
      </c>
    </row>
    <row r="90" spans="1:14" s="203" customFormat="1" ht="21.75" customHeight="1">
      <c r="A90" s="155">
        <v>86</v>
      </c>
      <c r="B90" s="173" t="s">
        <v>1526</v>
      </c>
      <c r="C90" s="168" t="s">
        <v>1527</v>
      </c>
      <c r="D90" s="159" t="s">
        <v>1381</v>
      </c>
      <c r="E90" s="159">
        <v>10</v>
      </c>
      <c r="F90" s="158">
        <v>44188</v>
      </c>
      <c r="G90" s="166">
        <v>47840</v>
      </c>
      <c r="H90" s="158">
        <f t="shared" si="5"/>
        <v>44918</v>
      </c>
      <c r="I90" s="158">
        <f t="shared" si="6"/>
        <v>44918</v>
      </c>
      <c r="J90" s="158">
        <f t="shared" si="7"/>
        <v>44918</v>
      </c>
      <c r="K90" s="222">
        <f t="shared" si="9"/>
        <v>44914</v>
      </c>
      <c r="L90" s="164">
        <v>6000000</v>
      </c>
      <c r="M90" s="172">
        <f t="shared" si="8"/>
        <v>600000000000</v>
      </c>
      <c r="N90" s="194">
        <v>2.7</v>
      </c>
    </row>
    <row r="91" spans="1:14" s="203" customFormat="1" ht="21.75" customHeight="1">
      <c r="A91" s="155">
        <v>87</v>
      </c>
      <c r="B91" s="173" t="s">
        <v>1528</v>
      </c>
      <c r="C91" s="168" t="s">
        <v>1529</v>
      </c>
      <c r="D91" s="159" t="s">
        <v>1381</v>
      </c>
      <c r="E91" s="159">
        <v>15</v>
      </c>
      <c r="F91" s="158">
        <v>44188</v>
      </c>
      <c r="G91" s="166">
        <v>49666</v>
      </c>
      <c r="H91" s="158">
        <f t="shared" si="5"/>
        <v>44918</v>
      </c>
      <c r="I91" s="158">
        <f t="shared" si="6"/>
        <v>44918</v>
      </c>
      <c r="J91" s="158">
        <f t="shared" si="7"/>
        <v>44918</v>
      </c>
      <c r="K91" s="222">
        <f t="shared" si="9"/>
        <v>44914</v>
      </c>
      <c r="L91" s="164">
        <v>15500000</v>
      </c>
      <c r="M91" s="172">
        <f t="shared" si="8"/>
        <v>1550000000000</v>
      </c>
      <c r="N91" s="194">
        <v>2.8</v>
      </c>
    </row>
    <row r="92" spans="1:14" s="203" customFormat="1" ht="21.75" customHeight="1">
      <c r="A92" s="155">
        <v>88</v>
      </c>
      <c r="B92" s="173" t="s">
        <v>1462</v>
      </c>
      <c r="C92" s="168" t="s">
        <v>1464</v>
      </c>
      <c r="D92" s="159" t="s">
        <v>1381</v>
      </c>
      <c r="E92" s="159">
        <v>10</v>
      </c>
      <c r="F92" s="158">
        <v>43094</v>
      </c>
      <c r="G92" s="166">
        <v>46746</v>
      </c>
      <c r="H92" s="158">
        <f t="shared" si="5"/>
        <v>44920</v>
      </c>
      <c r="I92" s="158">
        <f t="shared" si="6"/>
        <v>44921</v>
      </c>
      <c r="J92" s="158">
        <f t="shared" si="7"/>
        <v>44921</v>
      </c>
      <c r="K92" s="222">
        <f t="shared" si="9"/>
        <v>44915</v>
      </c>
      <c r="L92" s="164">
        <v>25000000</v>
      </c>
      <c r="M92" s="172">
        <f t="shared" si="8"/>
        <v>2500000000000</v>
      </c>
      <c r="N92" s="194">
        <v>5.7</v>
      </c>
    </row>
    <row r="93" spans="1:14" s="203" customFormat="1" ht="21.75" customHeight="1">
      <c r="A93" s="155">
        <v>89</v>
      </c>
      <c r="B93" s="173" t="s">
        <v>1461</v>
      </c>
      <c r="C93" s="168" t="s">
        <v>1463</v>
      </c>
      <c r="D93" s="159" t="s">
        <v>1381</v>
      </c>
      <c r="E93" s="159">
        <v>15</v>
      </c>
      <c r="F93" s="158">
        <v>43094</v>
      </c>
      <c r="G93" s="166">
        <v>48573</v>
      </c>
      <c r="H93" s="158">
        <f t="shared" si="5"/>
        <v>44920</v>
      </c>
      <c r="I93" s="158">
        <f t="shared" si="6"/>
        <v>44921</v>
      </c>
      <c r="J93" s="158">
        <f t="shared" si="7"/>
        <v>44921</v>
      </c>
      <c r="K93" s="222">
        <f t="shared" si="9"/>
        <v>44915</v>
      </c>
      <c r="L93" s="164">
        <v>25450000</v>
      </c>
      <c r="M93" s="172">
        <f t="shared" si="8"/>
        <v>2545000000000</v>
      </c>
      <c r="N93" s="194">
        <v>5.9</v>
      </c>
    </row>
    <row r="94" spans="1:14" s="203" customFormat="1" ht="21.75" customHeight="1">
      <c r="A94" s="155">
        <v>90</v>
      </c>
      <c r="B94" s="173" t="s">
        <v>1479</v>
      </c>
      <c r="C94" s="168" t="s">
        <v>1480</v>
      </c>
      <c r="D94" s="159" t="s">
        <v>1381</v>
      </c>
      <c r="E94" s="159">
        <v>5</v>
      </c>
      <c r="F94" s="158">
        <v>43460</v>
      </c>
      <c r="G94" s="166">
        <v>45286</v>
      </c>
      <c r="H94" s="158">
        <f t="shared" si="5"/>
        <v>44921</v>
      </c>
      <c r="I94" s="158">
        <f t="shared" si="6"/>
        <v>44921</v>
      </c>
      <c r="J94" s="158">
        <f t="shared" si="7"/>
        <v>44921</v>
      </c>
      <c r="K94" s="222">
        <f t="shared" si="9"/>
        <v>44915</v>
      </c>
      <c r="L94" s="164">
        <v>9000000</v>
      </c>
      <c r="M94" s="172">
        <f t="shared" si="8"/>
        <v>900000000000</v>
      </c>
      <c r="N94" s="194">
        <v>5.3</v>
      </c>
    </row>
    <row r="95" spans="1:14" s="203" customFormat="1" ht="21.75" customHeight="1">
      <c r="A95" s="155">
        <v>91</v>
      </c>
      <c r="B95" s="173" t="s">
        <v>1481</v>
      </c>
      <c r="C95" s="168" t="s">
        <v>1482</v>
      </c>
      <c r="D95" s="159" t="s">
        <v>1381</v>
      </c>
      <c r="E95" s="159">
        <v>15</v>
      </c>
      <c r="F95" s="158">
        <v>43460</v>
      </c>
      <c r="G95" s="166">
        <v>48939</v>
      </c>
      <c r="H95" s="158">
        <f t="shared" si="5"/>
        <v>44921</v>
      </c>
      <c r="I95" s="158">
        <f t="shared" si="6"/>
        <v>44921</v>
      </c>
      <c r="J95" s="158">
        <f t="shared" si="7"/>
        <v>44921</v>
      </c>
      <c r="K95" s="222">
        <f t="shared" si="9"/>
        <v>44915</v>
      </c>
      <c r="L95" s="164">
        <v>4000000</v>
      </c>
      <c r="M95" s="172">
        <f t="shared" si="8"/>
        <v>400000000000</v>
      </c>
      <c r="N95" s="194">
        <v>6.1</v>
      </c>
    </row>
    <row r="96" spans="1:14" s="203" customFormat="1" ht="21.75" customHeight="1">
      <c r="A96" s="155">
        <v>92</v>
      </c>
      <c r="B96" s="173" t="s">
        <v>1483</v>
      </c>
      <c r="C96" s="168" t="s">
        <v>1484</v>
      </c>
      <c r="D96" s="159" t="s">
        <v>1381</v>
      </c>
      <c r="E96" s="159">
        <v>10</v>
      </c>
      <c r="F96" s="158">
        <v>43460</v>
      </c>
      <c r="G96" s="166">
        <v>47113</v>
      </c>
      <c r="H96" s="158">
        <f t="shared" si="5"/>
        <v>44921</v>
      </c>
      <c r="I96" s="158">
        <f t="shared" si="6"/>
        <v>44921</v>
      </c>
      <c r="J96" s="158">
        <f t="shared" si="7"/>
        <v>44921</v>
      </c>
      <c r="K96" s="222">
        <f t="shared" si="9"/>
        <v>44915</v>
      </c>
      <c r="L96" s="164">
        <v>15000000</v>
      </c>
      <c r="M96" s="172">
        <f t="shared" si="8"/>
        <v>1500000000000</v>
      </c>
      <c r="N96" s="194">
        <v>5.8</v>
      </c>
    </row>
    <row r="97" spans="1:14" s="203" customFormat="1" ht="21.75" customHeight="1">
      <c r="A97" s="155">
        <v>93</v>
      </c>
      <c r="B97" s="173" t="s">
        <v>1485</v>
      </c>
      <c r="C97" s="168" t="s">
        <v>1486</v>
      </c>
      <c r="D97" s="159" t="s">
        <v>1381</v>
      </c>
      <c r="E97" s="159">
        <v>7</v>
      </c>
      <c r="F97" s="158">
        <v>43460</v>
      </c>
      <c r="G97" s="166">
        <v>46017</v>
      </c>
      <c r="H97" s="158">
        <f t="shared" si="5"/>
        <v>44921</v>
      </c>
      <c r="I97" s="158">
        <f t="shared" si="6"/>
        <v>44921</v>
      </c>
      <c r="J97" s="158">
        <f t="shared" si="7"/>
        <v>44921</v>
      </c>
      <c r="K97" s="222">
        <f t="shared" si="9"/>
        <v>44915</v>
      </c>
      <c r="L97" s="164">
        <v>15000000</v>
      </c>
      <c r="M97" s="172">
        <f t="shared" si="8"/>
        <v>1500000000000</v>
      </c>
      <c r="N97" s="194">
        <v>5.5</v>
      </c>
    </row>
    <row r="98" spans="1:14" s="203" customFormat="1" ht="21.75" customHeight="1">
      <c r="A98" s="155">
        <v>94</v>
      </c>
      <c r="B98" s="173" t="s">
        <v>1530</v>
      </c>
      <c r="C98" s="168" t="s">
        <v>1531</v>
      </c>
      <c r="D98" s="159" t="s">
        <v>1381</v>
      </c>
      <c r="E98" s="159">
        <v>15</v>
      </c>
      <c r="F98" s="158">
        <v>44194</v>
      </c>
      <c r="G98" s="166">
        <v>49672</v>
      </c>
      <c r="H98" s="158">
        <f t="shared" si="5"/>
        <v>44924</v>
      </c>
      <c r="I98" s="158">
        <f t="shared" si="6"/>
        <v>44924</v>
      </c>
      <c r="J98" s="158">
        <f t="shared" si="7"/>
        <v>44924</v>
      </c>
      <c r="K98" s="222">
        <f t="shared" si="9"/>
        <v>44918</v>
      </c>
      <c r="L98" s="164">
        <v>9000000</v>
      </c>
      <c r="M98" s="172">
        <f t="shared" si="8"/>
        <v>900000000000</v>
      </c>
      <c r="N98" s="194">
        <v>2.9</v>
      </c>
    </row>
    <row r="99" spans="1:14" s="160" customFormat="1" ht="30.75" customHeight="1">
      <c r="A99" s="205" t="s">
        <v>1430</v>
      </c>
      <c r="B99" s="206"/>
      <c r="C99" s="206"/>
      <c r="D99" s="209"/>
      <c r="E99" s="206"/>
      <c r="F99" s="206"/>
      <c r="G99" s="206"/>
      <c r="H99" s="206"/>
      <c r="I99" s="207"/>
      <c r="J99" s="174"/>
      <c r="K99" s="174"/>
      <c r="L99" s="208">
        <f>SUM(L5:L98)</f>
        <v>918080000</v>
      </c>
      <c r="M99" s="208">
        <f>SUM(M5:M98)</f>
        <v>91808000000000</v>
      </c>
      <c r="N99" s="227"/>
    </row>
    <row r="100" spans="1:14" ht="15" customHeight="1">
      <c r="A100" s="160"/>
      <c r="B100" s="175"/>
      <c r="C100" s="175"/>
      <c r="D100" s="160"/>
      <c r="E100" s="160"/>
      <c r="F100" s="176"/>
      <c r="G100" s="176"/>
      <c r="H100" s="176"/>
      <c r="I100" s="176"/>
      <c r="J100" s="177"/>
      <c r="K100" s="160"/>
      <c r="L100" s="178"/>
      <c r="M100" s="184"/>
      <c r="N100" s="228"/>
    </row>
    <row r="101" spans="1:22" ht="54.75" customHeight="1">
      <c r="A101" s="238" t="s">
        <v>1532</v>
      </c>
      <c r="B101" s="238"/>
      <c r="C101" s="238"/>
      <c r="D101" s="211" t="s">
        <v>1384</v>
      </c>
      <c r="E101" s="211"/>
      <c r="F101" s="211"/>
      <c r="H101" s="241" t="s">
        <v>1535</v>
      </c>
      <c r="I101" s="241"/>
      <c r="J101" s="241"/>
      <c r="K101" s="211"/>
      <c r="L101" s="211"/>
      <c r="M101" s="236" t="s">
        <v>1385</v>
      </c>
      <c r="N101" s="236"/>
      <c r="O101" s="181"/>
      <c r="R101" s="160"/>
      <c r="S101" s="160"/>
      <c r="T101" s="160"/>
      <c r="U101" s="160"/>
      <c r="V101" s="160"/>
    </row>
    <row r="102" spans="1:22" ht="24.75" customHeight="1">
      <c r="A102" s="238"/>
      <c r="B102" s="238"/>
      <c r="C102" s="238"/>
      <c r="D102" s="220"/>
      <c r="E102" s="210"/>
      <c r="F102" s="179"/>
      <c r="G102" s="210"/>
      <c r="H102" s="180"/>
      <c r="I102" s="210"/>
      <c r="J102" s="181"/>
      <c r="K102" s="210"/>
      <c r="L102" s="181"/>
      <c r="M102" s="210"/>
      <c r="N102" s="229"/>
      <c r="O102" s="210"/>
      <c r="P102" s="210"/>
      <c r="Q102" s="160"/>
      <c r="R102" s="160"/>
      <c r="S102" s="160"/>
      <c r="T102" s="160"/>
      <c r="U102" s="160"/>
      <c r="V102" s="160"/>
    </row>
    <row r="103" spans="1:22" ht="15" customHeight="1">
      <c r="A103" s="210"/>
      <c r="B103" s="182"/>
      <c r="C103" s="182"/>
      <c r="D103" s="220"/>
      <c r="E103" s="210"/>
      <c r="F103" s="179"/>
      <c r="G103" s="210"/>
      <c r="H103" s="180"/>
      <c r="I103" s="210"/>
      <c r="J103" s="181"/>
      <c r="K103" s="210"/>
      <c r="L103" s="181"/>
      <c r="M103" s="210"/>
      <c r="N103" s="229"/>
      <c r="O103" s="210"/>
      <c r="P103" s="210"/>
      <c r="Q103" s="160"/>
      <c r="R103" s="160"/>
      <c r="S103" s="160"/>
      <c r="T103" s="160"/>
      <c r="U103" s="160"/>
      <c r="V103" s="160"/>
    </row>
    <row r="104" spans="1:22" ht="15" customHeight="1">
      <c r="A104" s="210"/>
      <c r="B104" s="182"/>
      <c r="C104" s="182"/>
      <c r="D104" s="220"/>
      <c r="E104" s="210"/>
      <c r="F104" s="179"/>
      <c r="G104" s="210"/>
      <c r="H104" s="180"/>
      <c r="I104" s="210"/>
      <c r="J104" s="181"/>
      <c r="K104" s="210"/>
      <c r="L104" s="181"/>
      <c r="N104" s="213"/>
      <c r="O104" s="210"/>
      <c r="R104" s="160"/>
      <c r="S104" s="160"/>
      <c r="T104" s="160"/>
      <c r="U104" s="160"/>
      <c r="V104" s="160"/>
    </row>
    <row r="105" spans="1:16" ht="15" customHeight="1">
      <c r="A105" s="218"/>
      <c r="B105" s="183"/>
      <c r="C105" s="240" t="s">
        <v>1521</v>
      </c>
      <c r="D105" s="240"/>
      <c r="E105" s="212"/>
      <c r="F105" s="212"/>
      <c r="H105" s="237" t="s">
        <v>1534</v>
      </c>
      <c r="I105" s="237"/>
      <c r="J105" s="237"/>
      <c r="K105" s="193"/>
      <c r="L105" s="193"/>
      <c r="M105" s="237" t="s">
        <v>1520</v>
      </c>
      <c r="N105" s="237"/>
      <c r="O105" s="193"/>
      <c r="P105" s="218"/>
    </row>
  </sheetData>
  <sheetProtection/>
  <mergeCells count="7">
    <mergeCell ref="M105:N105"/>
    <mergeCell ref="A2:N2"/>
    <mergeCell ref="C105:D105"/>
    <mergeCell ref="A101:C102"/>
    <mergeCell ref="M101:N101"/>
    <mergeCell ref="H101:J101"/>
    <mergeCell ref="H105:J105"/>
  </mergeCells>
  <conditionalFormatting sqref="G5:G24 I5:J90">
    <cfRule type="cellIs" priority="2" dxfId="0" operator="lessThan" stopIfTrue="1">
      <formula>40179</formula>
    </cfRule>
  </conditionalFormatting>
  <conditionalFormatting sqref="I91:J98">
    <cfRule type="cellIs" priority="1" dxfId="0" operator="lessThan" stopIfTrue="1">
      <formula>40179</formula>
    </cfRule>
  </conditionalFormatting>
  <dataValidations count="7">
    <dataValidation allowBlank="1" showInputMessage="1" showErrorMessage="1" prompt="CÓ CÔNG THỨC" sqref="G44:G45 G54:G55 G68:G69 G72 G64:G66 G76:G98"/>
    <dataValidation allowBlank="1" showInputMessage="1" showErrorMessage="1" prompt="NHẬP MÃ TRÁI PHIẾU" sqref="C47:C48 B54:B55 B44:C45 B59:B60 B68:C69 B76:B77 C50:C58 C70:C71 C73:C77 B72:C72 C61:C63 C67 B64:C66 B78:C98"/>
    <dataValidation allowBlank="1" showInputMessage="1" showErrorMessage="1" prompt="NHẬP MÃ ISIN" sqref="C59:C60"/>
    <dataValidation allowBlank="1" showInputMessage="1" showErrorMessage="1" prompt="NHẬP KỲ HẠN TRÁI PHIẾU" sqref="E54:E55 E44:E45 E59:E60 E68:E69 E72 E64:E66 E76:E98"/>
    <dataValidation allowBlank="1" showInputMessage="1" showErrorMessage="1" prompt="NHẬP NGÀY PHÁT HÀNH" sqref="F44:F45 F59:F60 F68:F69 F54:F55 F72 F64:F66 F76:F98"/>
    <dataValidation allowBlank="1" showInputMessage="1" showErrorMessage="1" prompt="NHẬP SỐ LƯỢNG TP ĐĂNG KÝ" sqref="L54:L55 L44:L45 L59:L60 L68:L69 L72 L64:L66 L76:L98"/>
    <dataValidation allowBlank="1" showInputMessage="1" showErrorMessage="1" prompt="NHẬP LÃI SUẤT DANH NGHĨA" sqref="N44:N45 N59:N60 N54:N55 N68:N69 N72 N64:N66 N76:N98"/>
  </dataValidations>
  <printOptions/>
  <pageMargins left="0.5905511811023623" right="0.15748031496062992" top="0.3937007874015748" bottom="0.3937007874015748" header="0.17" footer="0.15748031496062992"/>
  <pageSetup horizontalDpi="300" verticalDpi="300" orientation="landscape" paperSize="8" scale="95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HaLT</cp:lastModifiedBy>
  <cp:lastPrinted>2021-12-29T04:25:13Z</cp:lastPrinted>
  <dcterms:created xsi:type="dcterms:W3CDTF">2010-12-15T01:34:46Z</dcterms:created>
  <dcterms:modified xsi:type="dcterms:W3CDTF">2021-12-31T09:29:10Z</dcterms:modified>
  <cp:category/>
  <cp:version/>
  <cp:contentType/>
  <cp:contentStatus/>
</cp:coreProperties>
</file>